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8115" activeTab="0"/>
  </bookViews>
  <sheets>
    <sheet name="産業大年次" sheetId="1" r:id="rId1"/>
    <sheet name="事業所数" sheetId="2" r:id="rId2"/>
    <sheet name="産業大" sheetId="3" r:id="rId3"/>
    <sheet name="産業大２別表" sheetId="4" r:id="rId4"/>
    <sheet name="市町村別" sheetId="5" r:id="rId5"/>
  </sheets>
  <externalReferences>
    <externalReference r:id="rId8"/>
  </externalReferences>
  <definedNames>
    <definedName name="_xlnm.Print_Area" localSheetId="2">'産業大'!$A$1:$L$35</definedName>
    <definedName name="_xlnm.Print_Area" localSheetId="3">'産業大２別表'!$A$1:$I$47</definedName>
    <definedName name="_xlnm.Print_Area" localSheetId="0">'産業大年次'!$A$1:$G$61</definedName>
    <definedName name="_xlnm.Print_Area" localSheetId="4">'市町村別'!$A$1:$K$72</definedName>
    <definedName name="_xlnm.Print_Area" localSheetId="1">'事業所数'!$A$1:$J$55</definedName>
    <definedName name="_xlnm.Print_Titles" localSheetId="4">'市町村別'!$B:$B,'市町村別'!$3:$4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<sst xmlns="http://schemas.openxmlformats.org/spreadsheetml/2006/main" count="422" uniqueCount="288">
  <si>
    <t>熱供給・水道業</t>
  </si>
  <si>
    <t>事業所数</t>
  </si>
  <si>
    <t>-</t>
  </si>
  <si>
    <t>産　　　　　　業</t>
  </si>
  <si>
    <t>従業者数</t>
  </si>
  <si>
    <t>総数</t>
  </si>
  <si>
    <t>農林水産業</t>
  </si>
  <si>
    <t>建設業</t>
  </si>
  <si>
    <t>製造業</t>
  </si>
  <si>
    <t>電気・ガス・熱供給・水道業</t>
  </si>
  <si>
    <t>公務</t>
  </si>
  <si>
    <t>建　設　業</t>
  </si>
  <si>
    <t>製　造　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</si>
  <si>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</si>
  <si>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</si>
  <si>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</si>
  <si>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</si>
  <si>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</si>
  <si>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他に分類されないサービス業</t>
  </si>
  <si>
    <t>複合サービス業</t>
  </si>
  <si>
    <t>事   業   所   数</t>
  </si>
  <si>
    <t>事業所数</t>
  </si>
  <si>
    <t>市 区 町 村</t>
  </si>
  <si>
    <t>２　産業大分類別・経営組織別・常用雇用者規模別民営事業所数及び従業者数</t>
  </si>
  <si>
    <t>従業者数</t>
  </si>
  <si>
    <t>5～9人</t>
  </si>
  <si>
    <t>10～19人</t>
  </si>
  <si>
    <t>20～29人</t>
  </si>
  <si>
    <t>30人以上</t>
  </si>
  <si>
    <t>公　　　　　　　　　　　　　　務</t>
  </si>
  <si>
    <t>事業所</t>
  </si>
  <si>
    <t>従業者</t>
  </si>
  <si>
    <t>計</t>
  </si>
  <si>
    <t>1～4人</t>
  </si>
  <si>
    <t>　    大網白里町</t>
  </si>
  <si>
    <t xml:space="preserve">    　九十九里町</t>
  </si>
  <si>
    <t>富津地区</t>
  </si>
  <si>
    <t>大佐和地区</t>
  </si>
  <si>
    <t>天羽地区</t>
  </si>
  <si>
    <t>総  数</t>
  </si>
  <si>
    <t>教育・学習支援業</t>
  </si>
  <si>
    <t>他に分類されない
サービス業</t>
  </si>
  <si>
    <t>印 　旛 　郡</t>
  </si>
  <si>
    <t>安 　房 　郡</t>
  </si>
  <si>
    <t>運輸業，郵便業</t>
  </si>
  <si>
    <t>金融業，保険業</t>
  </si>
  <si>
    <t>卸売業，小売業</t>
  </si>
  <si>
    <t>不動産業，物品賃貸業</t>
  </si>
  <si>
    <t>平　成　24　年</t>
  </si>
  <si>
    <t>鉱業，採石業，砂利採取業</t>
  </si>
  <si>
    <t>学術研究，専門・技術サービス業</t>
  </si>
  <si>
    <t>生活関連サービス業，娯楽業</t>
  </si>
  <si>
    <t>・・・</t>
  </si>
  <si>
    <t>宿泊業，飲食サービス業</t>
  </si>
  <si>
    <t>運輸業，郵便業</t>
  </si>
  <si>
    <t>医 療 ， 福 祉</t>
  </si>
  <si>
    <t>第１次産業</t>
  </si>
  <si>
    <t>第２次産業</t>
  </si>
  <si>
    <t>第３次産業</t>
  </si>
  <si>
    <t>第1次産業</t>
  </si>
  <si>
    <t>第3次産業</t>
  </si>
  <si>
    <t>第2次産業</t>
  </si>
  <si>
    <t>卸売業，小売業</t>
  </si>
  <si>
    <t>卸売業，小売業</t>
  </si>
  <si>
    <t>金融業，保険業</t>
  </si>
  <si>
    <t>不動産業,物品賃貸業</t>
  </si>
  <si>
    <t>鉱業，採石業，
砂利採取業</t>
  </si>
  <si>
    <t>不動産業，
物品賃貸業</t>
  </si>
  <si>
    <t>学術研究，専門・
技術サービス業</t>
  </si>
  <si>
    <t>宿泊業，
飲食サービス業</t>
  </si>
  <si>
    <t>従業員数</t>
  </si>
  <si>
    <t>-</t>
  </si>
  <si>
    <t>大網白里市</t>
  </si>
  <si>
    <t>資料　　総務省統計局　「経済センサス-活動調査」</t>
  </si>
  <si>
    <t>平　成　26　年</t>
  </si>
  <si>
    <t>事業所数</t>
  </si>
  <si>
    <t>(注)従業者の男女の不詳は含む。</t>
  </si>
  <si>
    <t>平成26年</t>
  </si>
  <si>
    <t>　　　　平成26年「経済センサス-基礎調査」　</t>
  </si>
  <si>
    <t>平　成　28　年</t>
  </si>
  <si>
    <t>電　気・ガ　ス</t>
  </si>
  <si>
    <t>-</t>
  </si>
  <si>
    <t>宿泊業，飲食サービス業</t>
  </si>
  <si>
    <t>複合サービス事業</t>
  </si>
  <si>
    <t>習 志 野 市</t>
  </si>
  <si>
    <t>木 更 津 市</t>
  </si>
  <si>
    <t>八 千 代 市</t>
  </si>
  <si>
    <t>我 孫 子 市</t>
  </si>
  <si>
    <t>鎌 ケ 谷 市</t>
  </si>
  <si>
    <t>袖 ケ 浦 市</t>
  </si>
  <si>
    <t>四 街 道 市</t>
  </si>
  <si>
    <t>南 房 総 市</t>
  </si>
  <si>
    <t>　    酒 々 井 町</t>
  </si>
  <si>
    <t>　    横 芝 光 町</t>
  </si>
  <si>
    <t>　    大 多 喜 町</t>
  </si>
  <si>
    <t>千　葉　県</t>
  </si>
  <si>
    <t>千　葉　市</t>
  </si>
  <si>
    <t>銚　子　市</t>
  </si>
  <si>
    <t>市　川　市</t>
  </si>
  <si>
    <t>船　橋　市</t>
  </si>
  <si>
    <t>館　山　市</t>
  </si>
  <si>
    <t>松　戸　市</t>
  </si>
  <si>
    <t>野　田　市</t>
  </si>
  <si>
    <t>茂　原　市</t>
  </si>
  <si>
    <t>成　田　市</t>
  </si>
  <si>
    <t>佐　倉　市</t>
  </si>
  <si>
    <t>東　金　市</t>
  </si>
  <si>
    <t>旭　　　 市</t>
  </si>
  <si>
    <t>柏　　　 市</t>
  </si>
  <si>
    <t>勝　浦　市</t>
  </si>
  <si>
    <t>市　原　市</t>
  </si>
  <si>
    <t>流　山　市</t>
  </si>
  <si>
    <t>鴨　川　市</t>
  </si>
  <si>
    <t>君　津　市</t>
  </si>
  <si>
    <t>富　津　市</t>
  </si>
  <si>
    <t>浦　安　市</t>
  </si>
  <si>
    <t>八　街　市</t>
  </si>
  <si>
    <t>印　西　市</t>
  </si>
  <si>
    <t>白　井　市</t>
  </si>
  <si>
    <t>富　里　市</t>
  </si>
  <si>
    <t>匝　瑳　市</t>
  </si>
  <si>
    <t>香　取　市</t>
  </si>
  <si>
    <t>山　武　市</t>
  </si>
  <si>
    <t>い す み 市</t>
  </si>
  <si>
    <t>　    栄　　　 町</t>
  </si>
  <si>
    <t>　    神　崎　町</t>
  </si>
  <si>
    <t>　    多　古　町</t>
  </si>
  <si>
    <t>　    東　庄　町</t>
  </si>
  <si>
    <t>香　取　郡</t>
  </si>
  <si>
    <t>山　武　郡</t>
  </si>
  <si>
    <t>　    芝　山　町</t>
  </si>
  <si>
    <t>長　生　郡</t>
  </si>
  <si>
    <t>　    一　宮　町</t>
  </si>
  <si>
    <t>　    睦　沢　町</t>
  </si>
  <si>
    <t>　    長　生　村</t>
  </si>
  <si>
    <t>　    白　子　町</t>
  </si>
  <si>
    <t>　    長　柄　町</t>
  </si>
  <si>
    <t>　    長　南　町</t>
  </si>
  <si>
    <t>夷　隅　郡</t>
  </si>
  <si>
    <t>　    御　宿　町</t>
  </si>
  <si>
    <t>　    鋸　南　町</t>
  </si>
  <si>
    <t>平成28年</t>
  </si>
  <si>
    <t>平成28年</t>
  </si>
  <si>
    <t>資料　総務省統計局「経済センサス-活動調査」</t>
  </si>
  <si>
    <t>出向・派遣従業者
のみ</t>
  </si>
  <si>
    <t>（平成28年６月１日現在）</t>
  </si>
  <si>
    <t>（注）平成25年１月１日より大網白里町から大網白里市となる。</t>
  </si>
  <si>
    <t>　　　 資料　総務省統計局</t>
  </si>
  <si>
    <t>　　　　平成28年「経済センサス-活動調査」　</t>
  </si>
  <si>
    <r>
      <rPr>
        <sz val="10"/>
        <rFont val="ＭＳ Ｐゴシック"/>
        <family val="3"/>
      </rPr>
      <t>生活関連サービス業</t>
    </r>
    <r>
      <rPr>
        <sz val="11"/>
        <rFont val="ＭＳ Ｐゴシック"/>
        <family val="3"/>
      </rPr>
      <t>，娯楽業</t>
    </r>
  </si>
  <si>
    <t>（平成28年６月１日現在）</t>
  </si>
  <si>
    <t xml:space="preserve"> 　　　　</t>
  </si>
  <si>
    <t xml:space="preserve">         第3次産業－生活関連サービス業、娯楽業のうち、その他の生活関連サービス業
</t>
  </si>
  <si>
    <t>　　　2　平成24年、平成28年公務は対象外。</t>
  </si>
  <si>
    <t xml:space="preserve">　　　3　第1次産業－農林水産業に属する事業所で個人の経営に係るもの、
</t>
  </si>
  <si>
    <t>　　　　（家事サービス業に限る。）に属する事業所及び他に分類されないサービス業のうち</t>
  </si>
  <si>
    <t>　　　　外国公務に属する事業所は、対象外。</t>
  </si>
  <si>
    <t>　　　4 従業者の男女の不詳は含む。　　</t>
  </si>
  <si>
    <t>(注) 1　第1次産業－農林水産業に属する事業所で個人の経営に係る
　　</t>
  </si>
  <si>
    <t>　　 　　もの、第3次産業－生活関連サービス業、娯楽業のうち、</t>
  </si>
  <si>
    <t xml:space="preserve">         その他の生活関連サービス業（家事サービス業に限る。）に
</t>
  </si>
  <si>
    <t xml:space="preserve">         属する事業所及び他に分類されないサービス業のうち外国
</t>
  </si>
  <si>
    <t xml:space="preserve">         公務に属する事業所は、対象外。</t>
  </si>
  <si>
    <t>　　　2　従業者の男女の不詳は含む。</t>
  </si>
  <si>
    <t>４　県内市町村別全事業所数</t>
  </si>
  <si>
    <t xml:space="preserve">産業 </t>
  </si>
  <si>
    <t>３　産業大分類別・地区別事業所数及び従業者数</t>
  </si>
  <si>
    <t>第１次産業</t>
  </si>
  <si>
    <t>総数</t>
  </si>
  <si>
    <t>第2次産業</t>
  </si>
  <si>
    <t>第3次産業</t>
  </si>
  <si>
    <t>　　　3　公務は調査対象外。</t>
  </si>
  <si>
    <t>従     業     者     数 ※１</t>
  </si>
  <si>
    <t>※１男女別不詳を含む。</t>
  </si>
  <si>
    <t>※２事業所内容等及び男女別不詳を含む。</t>
  </si>
  <si>
    <t>４　　事　業　所</t>
  </si>
  <si>
    <t>１　産業大分類別事業所数及び従業者数</t>
  </si>
  <si>
    <t>令和　３　年</t>
  </si>
  <si>
    <t xml:space="preserve">（注）1　調査期日　　平成24年…２月１日　平成26年…７月１日
                      　   </t>
  </si>
  <si>
    <t>　資料　平成26年「経済センサス-基礎調査」　</t>
  </si>
  <si>
    <t>令和３年</t>
  </si>
  <si>
    <t>平成26年</t>
  </si>
  <si>
    <t>104.3</t>
  </si>
  <si>
    <t>37.8</t>
  </si>
  <si>
    <t>182.3</t>
  </si>
  <si>
    <t>22.7</t>
  </si>
  <si>
    <t>38.4</t>
  </si>
  <si>
    <t>214.7</t>
  </si>
  <si>
    <t>33.3</t>
  </si>
  <si>
    <t>25.3</t>
  </si>
  <si>
    <t>43.9</t>
  </si>
  <si>
    <t>26.1</t>
  </si>
  <si>
    <t>193.7</t>
  </si>
  <si>
    <t>23.2</t>
  </si>
  <si>
    <t>122.3</t>
  </si>
  <si>
    <t>94.8</t>
  </si>
  <si>
    <t>67.1</t>
  </si>
  <si>
    <t>9.5</t>
  </si>
  <si>
    <t>130.3</t>
  </si>
  <si>
    <t>9.9</t>
  </si>
  <si>
    <t>8.6</t>
  </si>
  <si>
    <t>254.9</t>
  </si>
  <si>
    <t>69.9</t>
  </si>
  <si>
    <t>21.2</t>
  </si>
  <si>
    <t>32.2</t>
  </si>
  <si>
    <t>49.3</t>
  </si>
  <si>
    <t>29.3</t>
  </si>
  <si>
    <t>8.2</t>
  </si>
  <si>
    <t>15.7</t>
  </si>
  <si>
    <t>12.5</t>
  </si>
  <si>
    <t>11.6</t>
  </si>
  <si>
    <t>9.8</t>
  </si>
  <si>
    <t>23.0</t>
  </si>
  <si>
    <t>24.4</t>
  </si>
  <si>
    <t>40.8</t>
  </si>
  <si>
    <t>14.8</t>
  </si>
  <si>
    <t>10.8</t>
  </si>
  <si>
    <t>10.5</t>
  </si>
  <si>
    <t>11.0</t>
  </si>
  <si>
    <t>15.1</t>
  </si>
  <si>
    <t>26.2</t>
  </si>
  <si>
    <t>11.7</t>
  </si>
  <si>
    <t>13.3</t>
  </si>
  <si>
    <t>9.7</t>
  </si>
  <si>
    <t>22.6</t>
  </si>
  <si>
    <t>14.9</t>
  </si>
  <si>
    <t>14.3</t>
  </si>
  <si>
    <t>6.1</t>
  </si>
  <si>
    <t>4.2</t>
  </si>
  <si>
    <r>
      <t>１ｋｍ</t>
    </r>
    <r>
      <rPr>
        <vertAlign val="superscript"/>
        <sz val="13"/>
        <rFont val="ＭＳ Ｐゴシック"/>
        <family val="3"/>
      </rPr>
      <t>2</t>
    </r>
    <r>
      <rPr>
        <sz val="13"/>
        <rFont val="ＭＳ Ｐゴシック"/>
        <family val="3"/>
      </rPr>
      <t>当たり（令和３年）※２</t>
    </r>
  </si>
  <si>
    <t>452.4</t>
  </si>
  <si>
    <t>1653.7</t>
  </si>
  <si>
    <t>302.2</t>
  </si>
  <si>
    <t>2，300.1</t>
  </si>
  <si>
    <t>2，452.5</t>
  </si>
  <si>
    <t>188.8</t>
  </si>
  <si>
    <t>419.8</t>
  </si>
  <si>
    <t>2，309.3</t>
  </si>
  <si>
    <t>564.6</t>
  </si>
  <si>
    <t>350.4</t>
  </si>
  <si>
    <t>535.8</t>
  </si>
  <si>
    <t>288.3</t>
  </si>
  <si>
    <t>205.1</t>
  </si>
  <si>
    <t>2，906.5</t>
  </si>
  <si>
    <t>1，388.9</t>
  </si>
  <si>
    <t>72.0</t>
  </si>
  <si>
    <t>308.0</t>
  </si>
  <si>
    <t>1，346.0</t>
  </si>
  <si>
    <t>1，234.2</t>
  </si>
  <si>
    <t>90.6</t>
  </si>
  <si>
    <t>1，401.5</t>
  </si>
  <si>
    <t>123.2</t>
  </si>
  <si>
    <t>85.8</t>
  </si>
  <si>
    <t>5，110.5</t>
  </si>
  <si>
    <t>722.4</t>
  </si>
  <si>
    <t>293.6</t>
  </si>
  <si>
    <t>296.4</t>
  </si>
  <si>
    <t>605.0</t>
  </si>
  <si>
    <t>338.7</t>
  </si>
  <si>
    <t>52.5</t>
  </si>
  <si>
    <t>131.8</t>
  </si>
  <si>
    <t>105.9</t>
  </si>
  <si>
    <t>114.4</t>
  </si>
  <si>
    <t>75.6</t>
  </si>
  <si>
    <t>185.8</t>
  </si>
  <si>
    <t>262.4</t>
  </si>
  <si>
    <t>433.8</t>
  </si>
  <si>
    <t>162.2</t>
  </si>
  <si>
    <t>108.9</t>
  </si>
  <si>
    <t>103.1</t>
  </si>
  <si>
    <t>88.0</t>
  </si>
  <si>
    <t>159.5</t>
  </si>
  <si>
    <t>213.5</t>
  </si>
  <si>
    <t>114.1</t>
  </si>
  <si>
    <t>95.5</t>
  </si>
  <si>
    <t>64.3</t>
  </si>
  <si>
    <t>154.5</t>
  </si>
  <si>
    <t>113.4</t>
  </si>
  <si>
    <t>54.1</t>
  </si>
  <si>
    <t>42.2</t>
  </si>
  <si>
    <t>35.7</t>
  </si>
  <si>
    <t>76.1</t>
  </si>
  <si>
    <t>53.9</t>
  </si>
  <si>
    <t>　　　　令和 ３年「経済センサス-活動調査」　</t>
  </si>
  <si>
    <t>36.4</t>
  </si>
  <si>
    <t>46.5</t>
  </si>
  <si>
    <t xml:space="preserve">                    平成28年・令和３年…６月１日　　　　　 </t>
  </si>
  <si>
    <t>平成24、28年、令和３年「経済センサス-活動調査」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</si>
</sst>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 "/>
    <numFmt numFmtId="179" formatCode="0.000%"/>
    <numFmt numFmtId="180" formatCode="0.0%"/>
    <numFmt numFmtId="181" formatCode="0;&quot;△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0.0;&quot;△ &quot;0.0"/>
    <numFmt numFmtId="187" formatCode="0.0_);\(0.0\)"/>
    <numFmt numFmtId="188" formatCode="#,##0_);\(#,##0\)"/>
    <numFmt numFmtId="189" formatCode="0.0_);[Red]\(0.0\)"/>
    <numFmt numFmtId="190" formatCode="#,##0_);[Red]\(#,##0\)"/>
    <numFmt numFmtId="191" formatCode="0_);[Red]\(0\)"/>
    <numFmt numFmtId="192" formatCode="&quot;△&quot;\ #,##0;&quot;▲&quot;\ #,##0"/>
    <numFmt numFmtId="193" formatCode="#,##0;&quot;△ &quot;#,##0"/>
    <numFmt numFmtId="194" formatCode="0.00;&quot;△ &quot;0.00"/>
    <numFmt numFmtId="195" formatCode="#,##0.0;&quot;△ &quot;#,##0.0"/>
    <numFmt numFmtId="196" formatCode="_ * #,##0.0_ ;_ * \-#,##0.0_ ;_ * &quot;-&quot;?_ ;_ @_ "/>
    <numFmt numFmtId="197" formatCode="#,##0.0_);\(#,##0.0\)"/>
    <numFmt numFmtId="198" formatCode="#,##0.0;[Red]\-#,##0.0"/>
    <numFmt numFmtId="199" formatCode="0.0"/>
    <numFmt numFmtId="200" formatCode="0.000"/>
    <numFmt numFmtId="201" formatCode="0.0000"/>
    <numFmt numFmtId="202" formatCode="#,##0_ ;[Red]\-#,##0\ "/>
    <numFmt numFmtId="203" formatCode="[&lt;=999]000;[&lt;=99999]000\-00;000\-0000"/>
    <numFmt numFmtId="204" formatCode="#,##0.0_ "/>
    <numFmt numFmtId="205" formatCode="#,##0.00_ "/>
    <numFmt numFmtId="206" formatCode="#,##0;[Red]#,##0"/>
    <numFmt numFmtId="207" formatCode="#,##0.0_ ;[Red]\-#,##0.0\ "/>
    <numFmt numFmtId="208" formatCode="0.0E+00"/>
    <numFmt numFmtId="209" formatCode="[$€-2]\ #,##0.00_);[Red]\([$€-2]\ #,##0.00\)"/>
    <numFmt numFmtId="210" formatCode="0;_쐀"/>
    <numFmt numFmtId="211" formatCode="0;_谀"/>
    <numFmt numFmtId="212" formatCode="0.0;_谀"/>
    <numFmt numFmtId="213" formatCode="0.00_);[Red]\(0.00\)"/>
    <numFmt numFmtId="214" formatCode="#,##0.000;[Red]\-#,##0.000"/>
    <numFmt numFmtId="215" formatCode="#,##0.0000;[Red]\-#,##0.0000"/>
    <numFmt numFmtId="216" formatCode="#,##0.00000;[Red]\-#,##0.00000"/>
    <numFmt numFmtId="217" formatCode="[$-411]ge\.m\.d;@"/>
    <numFmt numFmtId="218" formatCode="0;[Red]0"/>
    <numFmt numFmtId="219" formatCode="0.000_ "/>
    <numFmt numFmtId="220" formatCode="0.000_);[Red]\(0.000\)"/>
    <numFmt numFmtId="221" formatCode="###,###,##0;&quot;-&quot;##,###,##0"/>
    <numFmt numFmtId="222" formatCode="##,###,###,##0;&quot;-&quot;#,###,###,##0"/>
    <numFmt numFmtId="223" formatCode="##,###,##0;&quot;-&quot;#,###,##0"/>
    <numFmt numFmtId="224" formatCode="\ ###,###,##0;&quot;-&quot;###,###,##0"/>
    <numFmt numFmtId="225" formatCode="###,###,###,##0;&quot;-&quot;##,###,###,##0"/>
    <numFmt numFmtId="226" formatCode="###,###,##0.0;&quot;-&quot;##,###,##0.0"/>
    <numFmt numFmtId="227" formatCode="\ ###,###,##0.0;&quot;-&quot;###,###,##0.0"/>
    <numFmt numFmtId="228" formatCode="###,##0.0;&quot;-&quot;##,##0.0"/>
    <numFmt numFmtId="229" formatCode="#,###,###,##0;&quot; -&quot;###,###,##0"/>
    <numFmt numFmtId="230" formatCode="\ ###,##0.0;&quot;-&quot;###,##0.0"/>
    <numFmt numFmtId="231" formatCode="#,###,##0.0;&quot; -&quot;###,##0.0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vertAlign val="superscript"/>
      <sz val="13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.5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3.5"/>
      <name val="Calibri"/>
      <family val="3"/>
    </font>
    <font>
      <sz val="12.5"/>
      <name val="Calibri"/>
      <family val="3"/>
    </font>
    <font>
      <sz val="13"/>
      <name val="Calibri"/>
      <family val="3"/>
    </font>
    <font>
      <sz val="2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38" fontId="54" fillId="0" borderId="0" xfId="49" applyFont="1" applyBorder="1" applyAlignment="1">
      <alignment horizontal="right" vertical="center"/>
    </xf>
    <xf numFmtId="0" fontId="54" fillId="33" borderId="0" xfId="0" applyFont="1" applyFill="1" applyAlignment="1">
      <alignment/>
    </xf>
    <xf numFmtId="0" fontId="53" fillId="33" borderId="0" xfId="61" applyFont="1" applyFill="1">
      <alignment/>
      <protection/>
    </xf>
    <xf numFmtId="0" fontId="55" fillId="33" borderId="0" xfId="61" applyFont="1" applyFill="1">
      <alignment/>
      <protection/>
    </xf>
    <xf numFmtId="0" fontId="56" fillId="33" borderId="0" xfId="61" applyFont="1" applyFill="1">
      <alignment/>
      <protection/>
    </xf>
    <xf numFmtId="0" fontId="53" fillId="0" borderId="0" xfId="0" applyFont="1" applyBorder="1" applyAlignment="1">
      <alignment horizontal="distributed" vertical="center"/>
    </xf>
    <xf numFmtId="224" fontId="54" fillId="0" borderId="0" xfId="0" applyNumberFormat="1" applyFont="1" applyFill="1" applyBorder="1" applyAlignment="1" quotePrefix="1">
      <alignment horizontal="right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distributed" vertical="center"/>
    </xf>
    <xf numFmtId="38" fontId="56" fillId="0" borderId="0" xfId="49" applyFont="1" applyBorder="1" applyAlignment="1">
      <alignment vertical="center"/>
    </xf>
    <xf numFmtId="0" fontId="53" fillId="0" borderId="0" xfId="0" applyFont="1" applyBorder="1" applyAlignment="1">
      <alignment horizontal="distributed" vertical="center"/>
    </xf>
    <xf numFmtId="38" fontId="56" fillId="33" borderId="0" xfId="49" applyFont="1" applyFill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13" xfId="0" applyFont="1" applyBorder="1" applyAlignment="1">
      <alignment horizontal="distributed" vertical="center"/>
    </xf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distributed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Border="1" applyAlignment="1">
      <alignment horizontal="left" vertical="top" wrapText="1"/>
    </xf>
    <xf numFmtId="0" fontId="54" fillId="0" borderId="0" xfId="0" applyFont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33" borderId="0" xfId="61" applyNumberFormat="1" applyFont="1" applyFill="1" applyBorder="1" applyAlignment="1">
      <alignment horizontal="right" vertical="top"/>
      <protection/>
    </xf>
    <xf numFmtId="0" fontId="54" fillId="0" borderId="0" xfId="0" applyFon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56" fillId="33" borderId="0" xfId="61" applyNumberFormat="1" applyFont="1" applyFill="1" applyBorder="1" applyAlignment="1">
      <alignment horizontal="right" vertical="top"/>
      <protection/>
    </xf>
    <xf numFmtId="0" fontId="5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center"/>
    </xf>
    <xf numFmtId="0" fontId="53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38" fontId="54" fillId="33" borderId="15" xfId="49" applyFont="1" applyFill="1" applyBorder="1" applyAlignment="1">
      <alignment horizontal="right" vertical="center" indent="1"/>
    </xf>
    <xf numFmtId="38" fontId="54" fillId="33" borderId="16" xfId="49" applyFont="1" applyFill="1" applyBorder="1" applyAlignment="1">
      <alignment horizontal="right" vertical="center" indent="1"/>
    </xf>
    <xf numFmtId="0" fontId="54" fillId="33" borderId="15" xfId="0" applyFont="1" applyFill="1" applyBorder="1" applyAlignment="1">
      <alignment horizontal="center" vertical="center" shrinkToFit="1"/>
    </xf>
    <xf numFmtId="0" fontId="53" fillId="33" borderId="15" xfId="0" applyFont="1" applyFill="1" applyBorder="1" applyAlignment="1">
      <alignment horizontal="distributed" vertical="center" shrinkToFit="1"/>
    </xf>
    <xf numFmtId="0" fontId="53" fillId="33" borderId="15" xfId="0" applyFont="1" applyFill="1" applyBorder="1" applyAlignment="1">
      <alignment vertical="center" shrinkToFit="1"/>
    </xf>
    <xf numFmtId="0" fontId="56" fillId="33" borderId="15" xfId="0" applyFont="1" applyFill="1" applyBorder="1" applyAlignment="1">
      <alignment horizontal="distributed" vertical="center" wrapText="1" shrinkToFit="1"/>
    </xf>
    <xf numFmtId="38" fontId="54" fillId="33" borderId="15" xfId="49" applyFont="1" applyFill="1" applyBorder="1" applyAlignment="1">
      <alignment horizontal="right" vertical="center"/>
    </xf>
    <xf numFmtId="38" fontId="54" fillId="33" borderId="16" xfId="49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horizontal="distributed" vertical="center"/>
    </xf>
    <xf numFmtId="38" fontId="54" fillId="33" borderId="18" xfId="49" applyFont="1" applyFill="1" applyBorder="1" applyAlignment="1">
      <alignment horizontal="right" vertical="center"/>
    </xf>
    <xf numFmtId="38" fontId="54" fillId="33" borderId="16" xfId="49" applyFont="1" applyFill="1" applyBorder="1" applyAlignment="1">
      <alignment vertical="center"/>
    </xf>
    <xf numFmtId="0" fontId="54" fillId="33" borderId="19" xfId="0" applyFont="1" applyFill="1" applyBorder="1" applyAlignment="1">
      <alignment horizontal="distributed" vertical="center"/>
    </xf>
    <xf numFmtId="0" fontId="53" fillId="33" borderId="17" xfId="0" applyFont="1" applyFill="1" applyBorder="1" applyAlignment="1">
      <alignment horizontal="distributed" vertical="center"/>
    </xf>
    <xf numFmtId="0" fontId="53" fillId="33" borderId="19" xfId="0" applyFont="1" applyFill="1" applyBorder="1" applyAlignment="1">
      <alignment horizontal="distributed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vertical="center"/>
    </xf>
    <xf numFmtId="38" fontId="54" fillId="33" borderId="21" xfId="49" applyFont="1" applyFill="1" applyBorder="1" applyAlignment="1">
      <alignment horizontal="right" vertical="center"/>
    </xf>
    <xf numFmtId="222" fontId="54" fillId="33" borderId="22" xfId="0" applyNumberFormat="1" applyFont="1" applyFill="1" applyBorder="1" applyAlignment="1" quotePrefix="1">
      <alignment horizontal="right" vertical="center"/>
    </xf>
    <xf numFmtId="221" fontId="54" fillId="33" borderId="23" xfId="0" applyNumberFormat="1" applyFont="1" applyFill="1" applyBorder="1" applyAlignment="1" quotePrefix="1">
      <alignment horizontal="right" vertical="center"/>
    </xf>
    <xf numFmtId="222" fontId="54" fillId="33" borderId="23" xfId="0" applyNumberFormat="1" applyFont="1" applyFill="1" applyBorder="1" applyAlignment="1" quotePrefix="1">
      <alignment horizontal="right" vertical="center"/>
    </xf>
    <xf numFmtId="221" fontId="54" fillId="33" borderId="24" xfId="0" applyNumberFormat="1" applyFont="1" applyFill="1" applyBorder="1" applyAlignment="1" quotePrefix="1">
      <alignment horizontal="right" vertical="center"/>
    </xf>
    <xf numFmtId="0" fontId="54" fillId="33" borderId="24" xfId="0" applyFont="1" applyFill="1" applyBorder="1" applyAlignment="1">
      <alignment horizontal="distributed" vertical="center"/>
    </xf>
    <xf numFmtId="223" fontId="54" fillId="33" borderId="23" xfId="0" applyNumberFormat="1" applyFont="1" applyFill="1" applyBorder="1" applyAlignment="1">
      <alignment horizontal="distributed" vertical="center"/>
    </xf>
    <xf numFmtId="224" fontId="54" fillId="33" borderId="25" xfId="0" applyNumberFormat="1" applyFont="1" applyFill="1" applyBorder="1" applyAlignment="1">
      <alignment horizontal="distributed" vertical="center"/>
    </xf>
    <xf numFmtId="223" fontId="54" fillId="33" borderId="26" xfId="0" applyNumberFormat="1" applyFont="1" applyFill="1" applyBorder="1" applyAlignment="1">
      <alignment horizontal="distributed" vertical="center"/>
    </xf>
    <xf numFmtId="0" fontId="56" fillId="33" borderId="18" xfId="0" applyFont="1" applyFill="1" applyBorder="1" applyAlignment="1">
      <alignment horizontal="center" vertical="center"/>
    </xf>
    <xf numFmtId="38" fontId="54" fillId="33" borderId="15" xfId="49" applyFont="1" applyFill="1" applyBorder="1" applyAlignment="1" quotePrefix="1">
      <alignment horizontal="right" vertical="center" indent="1"/>
    </xf>
    <xf numFmtId="38" fontId="54" fillId="33" borderId="16" xfId="49" applyFont="1" applyFill="1" applyBorder="1" applyAlignment="1" quotePrefix="1">
      <alignment horizontal="right" vertical="center" indent="1"/>
    </xf>
    <xf numFmtId="0" fontId="56" fillId="33" borderId="27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222" fontId="54" fillId="33" borderId="19" xfId="0" applyNumberFormat="1" applyFont="1" applyFill="1" applyBorder="1" applyAlignment="1" quotePrefix="1">
      <alignment horizontal="right" vertical="center"/>
    </xf>
    <xf numFmtId="222" fontId="54" fillId="33" borderId="17" xfId="0" applyNumberFormat="1" applyFont="1" applyFill="1" applyBorder="1" applyAlignment="1" quotePrefix="1">
      <alignment horizontal="right" vertical="center"/>
    </xf>
    <xf numFmtId="221" fontId="54" fillId="33" borderId="19" xfId="0" applyNumberFormat="1" applyFont="1" applyFill="1" applyBorder="1" applyAlignment="1">
      <alignment horizontal="right" vertical="center"/>
    </xf>
    <xf numFmtId="0" fontId="54" fillId="33" borderId="15" xfId="49" applyNumberFormat="1" applyFont="1" applyFill="1" applyBorder="1" applyAlignment="1" quotePrefix="1">
      <alignment horizontal="right" vertical="center" indent="1"/>
    </xf>
    <xf numFmtId="0" fontId="54" fillId="33" borderId="16" xfId="49" applyNumberFormat="1" applyFont="1" applyFill="1" applyBorder="1" applyAlignment="1">
      <alignment horizontal="right" vertical="center" indent="1"/>
    </xf>
    <xf numFmtId="222" fontId="54" fillId="33" borderId="19" xfId="0" applyNumberFormat="1" applyFont="1" applyFill="1" applyBorder="1" applyAlignment="1">
      <alignment horizontal="right" vertical="center"/>
    </xf>
    <xf numFmtId="222" fontId="56" fillId="33" borderId="19" xfId="0" applyNumberFormat="1" applyFont="1" applyFill="1" applyBorder="1" applyAlignment="1" quotePrefix="1">
      <alignment horizontal="right" vertical="center"/>
    </xf>
    <xf numFmtId="0" fontId="54" fillId="33" borderId="19" xfId="0" applyFont="1" applyFill="1" applyBorder="1" applyAlignment="1">
      <alignment vertical="center"/>
    </xf>
    <xf numFmtId="38" fontId="54" fillId="33" borderId="27" xfId="49" applyFont="1" applyFill="1" applyBorder="1" applyAlignment="1">
      <alignment horizontal="right" vertical="center" indent="1"/>
    </xf>
    <xf numFmtId="38" fontId="54" fillId="33" borderId="28" xfId="49" applyFont="1" applyFill="1" applyBorder="1" applyAlignment="1">
      <alignment horizontal="right" vertical="center" inden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33" borderId="15" xfId="0" applyFont="1" applyFill="1" applyBorder="1" applyAlignment="1">
      <alignment horizontal="distributed" vertical="center"/>
    </xf>
    <xf numFmtId="0" fontId="59" fillId="33" borderId="29" xfId="0" applyFont="1" applyFill="1" applyBorder="1" applyAlignment="1">
      <alignment horizontal="distributed" vertical="center"/>
    </xf>
    <xf numFmtId="0" fontId="59" fillId="33" borderId="16" xfId="0" applyFont="1" applyFill="1" applyBorder="1" applyAlignment="1">
      <alignment horizontal="distributed" vertical="center"/>
    </xf>
    <xf numFmtId="0" fontId="59" fillId="33" borderId="30" xfId="0" applyFont="1" applyFill="1" applyBorder="1" applyAlignment="1">
      <alignment vertical="center"/>
    </xf>
    <xf numFmtId="38" fontId="59" fillId="33" borderId="15" xfId="49" applyFont="1" applyFill="1" applyBorder="1" applyAlignment="1">
      <alignment horizontal="right" vertical="center" indent="1"/>
    </xf>
    <xf numFmtId="38" fontId="59" fillId="33" borderId="16" xfId="49" applyFont="1" applyFill="1" applyBorder="1" applyAlignment="1">
      <alignment horizontal="right" vertical="center" indent="1"/>
    </xf>
    <xf numFmtId="38" fontId="59" fillId="33" borderId="29" xfId="49" applyFont="1" applyFill="1" applyBorder="1" applyAlignment="1">
      <alignment horizontal="right" vertical="center" indent="1"/>
    </xf>
    <xf numFmtId="38" fontId="59" fillId="33" borderId="31" xfId="49" applyFont="1" applyFill="1" applyBorder="1" applyAlignment="1">
      <alignment horizontal="right" vertical="center" indent="1"/>
    </xf>
    <xf numFmtId="38" fontId="59" fillId="33" borderId="32" xfId="49" applyFont="1" applyFill="1" applyBorder="1" applyAlignment="1">
      <alignment horizontal="right" vertical="center" indent="1"/>
    </xf>
    <xf numFmtId="0" fontId="59" fillId="33" borderId="17" xfId="0" applyFont="1" applyFill="1" applyBorder="1" applyAlignment="1">
      <alignment vertical="center"/>
    </xf>
    <xf numFmtId="38" fontId="59" fillId="33" borderId="33" xfId="49" applyFont="1" applyFill="1" applyBorder="1" applyAlignment="1">
      <alignment horizontal="right" vertical="center" indent="1"/>
    </xf>
    <xf numFmtId="38" fontId="59" fillId="33" borderId="21" xfId="49" applyFont="1" applyFill="1" applyBorder="1" applyAlignment="1">
      <alignment horizontal="right" vertical="center" indent="1"/>
    </xf>
    <xf numFmtId="0" fontId="59" fillId="33" borderId="0" xfId="0" applyFont="1" applyFill="1" applyAlignment="1">
      <alignment vertical="center"/>
    </xf>
    <xf numFmtId="0" fontId="59" fillId="33" borderId="10" xfId="0" applyFont="1" applyFill="1" applyBorder="1" applyAlignment="1">
      <alignment vertical="center"/>
    </xf>
    <xf numFmtId="38" fontId="59" fillId="33" borderId="34" xfId="49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top"/>
    </xf>
    <xf numFmtId="0" fontId="59" fillId="33" borderId="0" xfId="61" applyNumberFormat="1" applyFont="1" applyFill="1" applyBorder="1" applyAlignment="1">
      <alignment horizontal="left" vertical="top"/>
      <protection/>
    </xf>
    <xf numFmtId="0" fontId="59" fillId="0" borderId="0" xfId="0" applyFont="1" applyBorder="1" applyAlignment="1">
      <alignment horizontal="left" vertical="top"/>
    </xf>
    <xf numFmtId="38" fontId="59" fillId="0" borderId="0" xfId="49" applyFont="1" applyBorder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60" fillId="33" borderId="0" xfId="0" applyFont="1" applyFill="1" applyAlignment="1">
      <alignment/>
    </xf>
    <xf numFmtId="38" fontId="60" fillId="33" borderId="0" xfId="49" applyFont="1" applyFill="1" applyAlignment="1">
      <alignment/>
    </xf>
    <xf numFmtId="0" fontId="60" fillId="33" borderId="0" xfId="61" applyFont="1" applyFill="1" applyAlignment="1">
      <alignment horizontal="left" vertical="top"/>
      <protection/>
    </xf>
    <xf numFmtId="0" fontId="60" fillId="33" borderId="0" xfId="61" applyNumberFormat="1" applyFont="1" applyFill="1" applyBorder="1" applyAlignment="1">
      <alignment horizontal="right" vertical="center"/>
      <protection/>
    </xf>
    <xf numFmtId="0" fontId="60" fillId="33" borderId="0" xfId="61" applyFont="1" applyFill="1">
      <alignment/>
      <protection/>
    </xf>
    <xf numFmtId="225" fontId="61" fillId="33" borderId="24" xfId="61" applyNumberFormat="1" applyFont="1" applyFill="1" applyBorder="1" applyAlignment="1">
      <alignment horizontal="centerContinuous" vertical="center"/>
      <protection/>
    </xf>
    <xf numFmtId="226" fontId="61" fillId="33" borderId="35" xfId="61" applyNumberFormat="1" applyFont="1" applyFill="1" applyBorder="1" applyAlignment="1">
      <alignment horizontal="centerContinuous" vertical="center"/>
      <protection/>
    </xf>
    <xf numFmtId="226" fontId="61" fillId="33" borderId="23" xfId="61" applyNumberFormat="1" applyFont="1" applyFill="1" applyBorder="1" applyAlignment="1">
      <alignment horizontal="centerContinuous" vertical="center"/>
      <protection/>
    </xf>
    <xf numFmtId="228" fontId="61" fillId="33" borderId="26" xfId="61" applyNumberFormat="1" applyFont="1" applyFill="1" applyBorder="1" applyAlignment="1">
      <alignment horizontal="centerContinuous" vertical="center"/>
      <protection/>
    </xf>
    <xf numFmtId="228" fontId="61" fillId="33" borderId="23" xfId="61" applyNumberFormat="1" applyFont="1" applyFill="1" applyBorder="1" applyAlignment="1">
      <alignment horizontal="centerContinuous" vertical="center"/>
      <protection/>
    </xf>
    <xf numFmtId="38" fontId="61" fillId="33" borderId="23" xfId="49" applyFont="1" applyFill="1" applyBorder="1" applyAlignment="1">
      <alignment horizontal="centerContinuous" vertical="center"/>
    </xf>
    <xf numFmtId="231" fontId="61" fillId="33" borderId="27" xfId="61" applyNumberFormat="1" applyFont="1" applyFill="1" applyBorder="1" applyAlignment="1">
      <alignment horizontal="center" vertical="center"/>
      <protection/>
    </xf>
    <xf numFmtId="231" fontId="61" fillId="33" borderId="28" xfId="61" applyNumberFormat="1" applyFont="1" applyFill="1" applyBorder="1" applyAlignment="1">
      <alignment horizontal="center" vertical="center"/>
      <protection/>
    </xf>
    <xf numFmtId="49" fontId="61" fillId="33" borderId="36" xfId="61" applyNumberFormat="1" applyFont="1" applyFill="1" applyBorder="1" applyAlignment="1">
      <alignment horizontal="left" vertical="center"/>
      <protection/>
    </xf>
    <xf numFmtId="38" fontId="61" fillId="33" borderId="15" xfId="49" applyFont="1" applyFill="1" applyBorder="1" applyAlignment="1" quotePrefix="1">
      <alignment horizontal="right" vertical="center"/>
    </xf>
    <xf numFmtId="38" fontId="61" fillId="33" borderId="0" xfId="49" applyFont="1" applyFill="1" applyBorder="1" applyAlignment="1">
      <alignment vertical="center"/>
    </xf>
    <xf numFmtId="38" fontId="61" fillId="33" borderId="29" xfId="49" applyFont="1" applyFill="1" applyBorder="1" applyAlignment="1" quotePrefix="1">
      <alignment horizontal="right" vertical="center"/>
    </xf>
    <xf numFmtId="38" fontId="61" fillId="33" borderId="15" xfId="49" applyFont="1" applyFill="1" applyBorder="1" applyAlignment="1">
      <alignment vertical="center"/>
    </xf>
    <xf numFmtId="49" fontId="61" fillId="33" borderId="15" xfId="0" applyNumberFormat="1" applyFont="1" applyFill="1" applyBorder="1" applyAlignment="1">
      <alignment horizontal="right" vertical="center"/>
    </xf>
    <xf numFmtId="49" fontId="61" fillId="33" borderId="16" xfId="0" applyNumberFormat="1" applyFont="1" applyFill="1" applyBorder="1" applyAlignment="1">
      <alignment horizontal="right" vertical="center"/>
    </xf>
    <xf numFmtId="199" fontId="61" fillId="33" borderId="15" xfId="0" applyNumberFormat="1" applyFont="1" applyFill="1" applyBorder="1" applyAlignment="1">
      <alignment horizontal="right" vertical="center"/>
    </xf>
    <xf numFmtId="199" fontId="61" fillId="33" borderId="16" xfId="0" applyNumberFormat="1" applyFont="1" applyFill="1" applyBorder="1" applyAlignment="1">
      <alignment horizontal="right" vertical="center"/>
    </xf>
    <xf numFmtId="38" fontId="61" fillId="33" borderId="37" xfId="49" applyFont="1" applyFill="1" applyBorder="1" applyAlignment="1">
      <alignment horizontal="right" vertical="center"/>
    </xf>
    <xf numFmtId="49" fontId="61" fillId="33" borderId="17" xfId="61" applyNumberFormat="1" applyFont="1" applyFill="1" applyBorder="1" applyAlignment="1">
      <alignment vertical="center"/>
      <protection/>
    </xf>
    <xf numFmtId="38" fontId="61" fillId="33" borderId="37" xfId="49" applyFont="1" applyFill="1" applyBorder="1" applyAlignment="1" quotePrefix="1">
      <alignment horizontal="right" vertical="center"/>
    </xf>
    <xf numFmtId="49" fontId="61" fillId="33" borderId="36" xfId="61" applyNumberFormat="1" applyFont="1" applyFill="1" applyBorder="1" applyAlignment="1">
      <alignment vertical="center"/>
      <protection/>
    </xf>
    <xf numFmtId="38" fontId="61" fillId="33" borderId="38" xfId="49" applyFont="1" applyFill="1" applyBorder="1" applyAlignment="1">
      <alignment horizontal="right" vertical="center"/>
    </xf>
    <xf numFmtId="222" fontId="61" fillId="33" borderId="15" xfId="61" applyNumberFormat="1" applyFont="1" applyFill="1" applyBorder="1" applyAlignment="1" quotePrefix="1">
      <alignment horizontal="right" vertical="center"/>
      <protection/>
    </xf>
    <xf numFmtId="49" fontId="61" fillId="33" borderId="15" xfId="61" applyNumberFormat="1" applyFont="1" applyFill="1" applyBorder="1" applyAlignment="1" quotePrefix="1">
      <alignment horizontal="right" vertical="center"/>
      <protection/>
    </xf>
    <xf numFmtId="49" fontId="61" fillId="33" borderId="20" xfId="61" applyNumberFormat="1" applyFont="1" applyFill="1" applyBorder="1" applyAlignment="1">
      <alignment vertical="center"/>
      <protection/>
    </xf>
    <xf numFmtId="38" fontId="61" fillId="33" borderId="39" xfId="49" applyFont="1" applyFill="1" applyBorder="1" applyAlignment="1" quotePrefix="1">
      <alignment horizontal="right" vertical="center"/>
    </xf>
    <xf numFmtId="38" fontId="61" fillId="33" borderId="39" xfId="49" applyFont="1" applyFill="1" applyBorder="1" applyAlignment="1">
      <alignment vertical="center"/>
    </xf>
    <xf numFmtId="49" fontId="61" fillId="33" borderId="33" xfId="0" applyNumberFormat="1" applyFont="1" applyFill="1" applyBorder="1" applyAlignment="1">
      <alignment horizontal="right" vertical="center"/>
    </xf>
    <xf numFmtId="49" fontId="61" fillId="33" borderId="21" xfId="0" applyNumberFormat="1" applyFont="1" applyFill="1" applyBorder="1" applyAlignment="1">
      <alignment horizontal="right" vertical="center"/>
    </xf>
    <xf numFmtId="0" fontId="59" fillId="33" borderId="38" xfId="0" applyFont="1" applyFill="1" applyBorder="1" applyAlignment="1">
      <alignment horizontal="distributed" vertical="center"/>
    </xf>
    <xf numFmtId="38" fontId="59" fillId="33" borderId="38" xfId="49" applyFont="1" applyFill="1" applyBorder="1" applyAlignment="1">
      <alignment horizontal="right" vertical="center" indent="1"/>
    </xf>
    <xf numFmtId="38" fontId="59" fillId="33" borderId="40" xfId="49" applyFont="1" applyFill="1" applyBorder="1" applyAlignment="1">
      <alignment horizontal="right" vertical="center" indent="1"/>
    </xf>
    <xf numFmtId="0" fontId="10" fillId="0" borderId="0" xfId="0" applyFont="1" applyAlignment="1">
      <alignment vertical="top"/>
    </xf>
    <xf numFmtId="0" fontId="61" fillId="33" borderId="0" xfId="61" applyNumberFormat="1" applyFont="1" applyFill="1" applyBorder="1" applyAlignment="1">
      <alignment horizontal="right" vertical="top"/>
      <protection/>
    </xf>
    <xf numFmtId="0" fontId="58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61" fillId="33" borderId="0" xfId="61" applyNumberFormat="1" applyFont="1" applyFill="1" applyBorder="1" applyAlignment="1">
      <alignment horizontal="right" vertical="top"/>
      <protection/>
    </xf>
    <xf numFmtId="178" fontId="5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61" fillId="33" borderId="11" xfId="61" applyNumberFormat="1" applyFont="1" applyFill="1" applyBorder="1" applyAlignment="1">
      <alignment horizontal="right" vertical="top"/>
      <protection/>
    </xf>
    <xf numFmtId="0" fontId="12" fillId="0" borderId="11" xfId="0" applyFont="1" applyBorder="1" applyAlignment="1">
      <alignment horizontal="right" vertical="top"/>
    </xf>
    <xf numFmtId="0" fontId="59" fillId="33" borderId="19" xfId="0" applyFont="1" applyFill="1" applyBorder="1" applyAlignment="1">
      <alignment vertical="center"/>
    </xf>
    <xf numFmtId="0" fontId="59" fillId="33" borderId="17" xfId="0" applyFont="1" applyFill="1" applyBorder="1" applyAlignment="1">
      <alignment vertical="center"/>
    </xf>
    <xf numFmtId="0" fontId="59" fillId="33" borderId="41" xfId="0" applyFont="1" applyFill="1" applyBorder="1" applyAlignment="1">
      <alignment horizontal="distributed" vertical="center"/>
    </xf>
    <xf numFmtId="0" fontId="59" fillId="33" borderId="13" xfId="0" applyFont="1" applyFill="1" applyBorder="1" applyAlignment="1">
      <alignment horizontal="distributed" vertical="center"/>
    </xf>
    <xf numFmtId="0" fontId="59" fillId="33" borderId="42" xfId="0" applyFont="1" applyFill="1" applyBorder="1" applyAlignment="1">
      <alignment horizontal="distributed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distributed" vertical="center"/>
    </xf>
    <xf numFmtId="0" fontId="59" fillId="33" borderId="38" xfId="0" applyFont="1" applyFill="1" applyBorder="1" applyAlignment="1">
      <alignment horizontal="distributed" vertical="center"/>
    </xf>
    <xf numFmtId="0" fontId="62" fillId="0" borderId="0" xfId="0" applyFont="1" applyAlignment="1">
      <alignment horizontal="center" vertical="center"/>
    </xf>
    <xf numFmtId="0" fontId="54" fillId="0" borderId="44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9" fillId="33" borderId="20" xfId="0" applyFont="1" applyFill="1" applyBorder="1" applyAlignment="1">
      <alignment vertical="center"/>
    </xf>
    <xf numFmtId="0" fontId="56" fillId="0" borderId="44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9" fillId="33" borderId="31" xfId="0" applyFont="1" applyFill="1" applyBorder="1" applyAlignment="1">
      <alignment horizontal="distributed" vertical="center"/>
    </xf>
    <xf numFmtId="0" fontId="59" fillId="33" borderId="29" xfId="0" applyFont="1" applyFill="1" applyBorder="1" applyAlignment="1">
      <alignment horizontal="distributed" vertical="center" shrinkToFit="1"/>
    </xf>
    <xf numFmtId="0" fontId="59" fillId="33" borderId="38" xfId="0" applyFont="1" applyFill="1" applyBorder="1" applyAlignment="1">
      <alignment horizontal="distributed" vertical="center" shrinkToFit="1"/>
    </xf>
    <xf numFmtId="0" fontId="54" fillId="33" borderId="29" xfId="0" applyFont="1" applyFill="1" applyBorder="1" applyAlignment="1">
      <alignment horizontal="distributed" vertical="center"/>
    </xf>
    <xf numFmtId="0" fontId="54" fillId="33" borderId="38" xfId="0" applyFont="1" applyFill="1" applyBorder="1" applyAlignment="1">
      <alignment horizontal="distributed" vertical="center"/>
    </xf>
    <xf numFmtId="0" fontId="59" fillId="33" borderId="33" xfId="0" applyFont="1" applyFill="1" applyBorder="1" applyAlignment="1">
      <alignment horizontal="distributed" vertical="center"/>
    </xf>
    <xf numFmtId="0" fontId="59" fillId="33" borderId="45" xfId="0" applyFont="1" applyFill="1" applyBorder="1" applyAlignment="1">
      <alignment horizontal="distributed" vertical="center" indent="3"/>
    </xf>
    <xf numFmtId="0" fontId="10" fillId="33" borderId="11" xfId="0" applyFont="1" applyFill="1" applyBorder="1" applyAlignment="1">
      <alignment horizontal="distributed" vertical="center" indent="3"/>
    </xf>
    <xf numFmtId="0" fontId="10" fillId="33" borderId="46" xfId="0" applyFont="1" applyFill="1" applyBorder="1" applyAlignment="1">
      <alignment horizontal="distributed" vertical="center" indent="3"/>
    </xf>
    <xf numFmtId="0" fontId="59" fillId="33" borderId="47" xfId="0" applyFont="1" applyFill="1" applyBorder="1" applyAlignment="1">
      <alignment horizontal="distributed" vertical="center" indent="3"/>
    </xf>
    <xf numFmtId="0" fontId="10" fillId="33" borderId="12" xfId="0" applyFont="1" applyFill="1" applyBorder="1" applyAlignment="1">
      <alignment horizontal="distributed" vertical="center" indent="3"/>
    </xf>
    <xf numFmtId="0" fontId="10" fillId="33" borderId="48" xfId="0" applyFont="1" applyFill="1" applyBorder="1" applyAlignment="1">
      <alignment horizontal="distributed" vertical="center" indent="3"/>
    </xf>
    <xf numFmtId="0" fontId="10" fillId="33" borderId="47" xfId="0" applyFont="1" applyFill="1" applyBorder="1" applyAlignment="1">
      <alignment horizontal="distributed" vertical="center" indent="3"/>
    </xf>
    <xf numFmtId="0" fontId="59" fillId="3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6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right" vertical="top" wrapText="1" shrinkToFit="1"/>
    </xf>
    <xf numFmtId="0" fontId="54" fillId="33" borderId="11" xfId="0" applyFont="1" applyFill="1" applyBorder="1" applyAlignment="1">
      <alignment/>
    </xf>
    <xf numFmtId="0" fontId="54" fillId="33" borderId="14" xfId="0" applyFont="1" applyFill="1" applyBorder="1" applyAlignment="1">
      <alignment horizontal="distributed" vertical="center"/>
    </xf>
    <xf numFmtId="0" fontId="54" fillId="33" borderId="0" xfId="0" applyFont="1" applyFill="1" applyBorder="1" applyAlignment="1">
      <alignment vertical="center"/>
    </xf>
    <xf numFmtId="0" fontId="54" fillId="33" borderId="44" xfId="0" applyFont="1" applyFill="1" applyBorder="1" applyAlignment="1">
      <alignment vertical="center"/>
    </xf>
    <xf numFmtId="0" fontId="54" fillId="33" borderId="45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4" fillId="33" borderId="46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47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48" xfId="0" applyFont="1" applyFill="1" applyBorder="1" applyAlignment="1">
      <alignment vertical="center"/>
    </xf>
    <xf numFmtId="0" fontId="54" fillId="33" borderId="47" xfId="0" applyFont="1" applyFill="1" applyBorder="1" applyAlignment="1">
      <alignment horizontal="distributed" vertical="center" indent="3"/>
    </xf>
    <xf numFmtId="0" fontId="54" fillId="33" borderId="12" xfId="0" applyFont="1" applyFill="1" applyBorder="1" applyAlignment="1">
      <alignment horizontal="distributed" vertical="center" indent="3"/>
    </xf>
    <xf numFmtId="0" fontId="54" fillId="33" borderId="48" xfId="0" applyFont="1" applyFill="1" applyBorder="1" applyAlignment="1">
      <alignment horizontal="distributed" vertical="center" indent="3"/>
    </xf>
    <xf numFmtId="0" fontId="54" fillId="33" borderId="31" xfId="0" applyFont="1" applyFill="1" applyBorder="1" applyAlignment="1">
      <alignment horizontal="distributed" vertical="center"/>
    </xf>
    <xf numFmtId="0" fontId="53" fillId="33" borderId="29" xfId="0" applyFont="1" applyFill="1" applyBorder="1" applyAlignment="1">
      <alignment vertical="center" shrinkToFit="1"/>
    </xf>
    <xf numFmtId="0" fontId="53" fillId="33" borderId="31" xfId="0" applyFont="1" applyFill="1" applyBorder="1" applyAlignment="1">
      <alignment vertical="center" shrinkToFit="1"/>
    </xf>
    <xf numFmtId="0" fontId="53" fillId="33" borderId="38" xfId="0" applyFont="1" applyFill="1" applyBorder="1" applyAlignment="1">
      <alignment vertical="center" shrinkToFit="1"/>
    </xf>
    <xf numFmtId="38" fontId="54" fillId="33" borderId="15" xfId="49" applyFont="1" applyFill="1" applyBorder="1" applyAlignment="1">
      <alignment horizontal="right" vertical="center"/>
    </xf>
    <xf numFmtId="0" fontId="54" fillId="33" borderId="29" xfId="0" applyFont="1" applyFill="1" applyBorder="1" applyAlignment="1">
      <alignment vertical="center" shrinkToFit="1"/>
    </xf>
    <xf numFmtId="0" fontId="54" fillId="33" borderId="31" xfId="0" applyFont="1" applyFill="1" applyBorder="1" applyAlignment="1">
      <alignment vertical="center" shrinkToFit="1"/>
    </xf>
    <xf numFmtId="0" fontId="54" fillId="33" borderId="38" xfId="0" applyFont="1" applyFill="1" applyBorder="1" applyAlignment="1">
      <alignment vertical="center" shrinkToFit="1"/>
    </xf>
    <xf numFmtId="0" fontId="54" fillId="33" borderId="34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distributed" vertical="center"/>
    </xf>
    <xf numFmtId="0" fontId="53" fillId="33" borderId="31" xfId="0" applyFont="1" applyFill="1" applyBorder="1" applyAlignment="1">
      <alignment horizontal="distributed" vertical="center"/>
    </xf>
    <xf numFmtId="0" fontId="53" fillId="33" borderId="38" xfId="0" applyFont="1" applyFill="1" applyBorder="1" applyAlignment="1">
      <alignment horizontal="distributed" vertical="center"/>
    </xf>
    <xf numFmtId="0" fontId="63" fillId="0" borderId="10" xfId="0" applyFont="1" applyBorder="1" applyAlignment="1">
      <alignment horizontal="center"/>
    </xf>
    <xf numFmtId="0" fontId="56" fillId="33" borderId="29" xfId="0" applyFont="1" applyFill="1" applyBorder="1" applyAlignment="1">
      <alignment vertical="center" shrinkToFit="1"/>
    </xf>
    <xf numFmtId="0" fontId="56" fillId="33" borderId="31" xfId="0" applyFont="1" applyFill="1" applyBorder="1" applyAlignment="1">
      <alignment vertical="center" shrinkToFit="1"/>
    </xf>
    <xf numFmtId="0" fontId="56" fillId="33" borderId="38" xfId="0" applyFont="1" applyFill="1" applyBorder="1" applyAlignment="1">
      <alignment vertical="center" shrinkToFit="1"/>
    </xf>
    <xf numFmtId="0" fontId="56" fillId="33" borderId="50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vertical="center"/>
    </xf>
    <xf numFmtId="0" fontId="56" fillId="33" borderId="52" xfId="0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distributed" vertical="center" wrapText="1"/>
    </xf>
    <xf numFmtId="0" fontId="54" fillId="33" borderId="11" xfId="0" applyFont="1" applyFill="1" applyBorder="1" applyAlignment="1">
      <alignment horizontal="distributed" vertical="center" wrapText="1"/>
    </xf>
    <xf numFmtId="0" fontId="54" fillId="33" borderId="46" xfId="0" applyFont="1" applyFill="1" applyBorder="1" applyAlignment="1">
      <alignment horizontal="distributed" vertical="center" wrapText="1"/>
    </xf>
    <xf numFmtId="0" fontId="54" fillId="33" borderId="37" xfId="0" applyFont="1" applyFill="1" applyBorder="1" applyAlignment="1">
      <alignment horizontal="distributed" vertical="center" wrapText="1"/>
    </xf>
    <xf numFmtId="0" fontId="54" fillId="33" borderId="12" xfId="0" applyFont="1" applyFill="1" applyBorder="1" applyAlignment="1">
      <alignment horizontal="distributed" vertical="center" wrapText="1"/>
    </xf>
    <xf numFmtId="0" fontId="54" fillId="33" borderId="48" xfId="0" applyFont="1" applyFill="1" applyBorder="1" applyAlignment="1">
      <alignment horizontal="distributed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top" wrapText="1"/>
    </xf>
    <xf numFmtId="0" fontId="54" fillId="33" borderId="13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right" vertical="top"/>
    </xf>
    <xf numFmtId="0" fontId="54" fillId="33" borderId="0" xfId="0" applyFont="1" applyFill="1" applyBorder="1" applyAlignment="1">
      <alignment horizontal="center" vertical="center"/>
    </xf>
    <xf numFmtId="222" fontId="54" fillId="33" borderId="14" xfId="0" applyNumberFormat="1" applyFont="1" applyFill="1" applyBorder="1" applyAlignment="1">
      <alignment horizontal="distributed" vertical="center" indent="3"/>
    </xf>
    <xf numFmtId="0" fontId="54" fillId="33" borderId="0" xfId="0" applyFont="1" applyFill="1" applyBorder="1" applyAlignment="1">
      <alignment horizontal="distributed" vertical="center" indent="3"/>
    </xf>
    <xf numFmtId="0" fontId="54" fillId="33" borderId="44" xfId="0" applyFont="1" applyFill="1" applyBorder="1" applyAlignment="1">
      <alignment horizontal="distributed" vertical="center" indent="3"/>
    </xf>
    <xf numFmtId="0" fontId="54" fillId="33" borderId="14" xfId="0" applyFont="1" applyFill="1" applyBorder="1" applyAlignment="1">
      <alignment horizontal="distributed" vertical="center" indent="3"/>
    </xf>
    <xf numFmtId="221" fontId="54" fillId="33" borderId="14" xfId="0" applyNumberFormat="1" applyFont="1" applyFill="1" applyBorder="1" applyAlignment="1">
      <alignment horizontal="distributed" vertical="center" indent="3"/>
    </xf>
    <xf numFmtId="0" fontId="60" fillId="33" borderId="0" xfId="61" applyNumberFormat="1" applyFont="1" applyFill="1" applyBorder="1" applyAlignment="1">
      <alignment horizontal="right" vertical="top"/>
      <protection/>
    </xf>
    <xf numFmtId="225" fontId="61" fillId="33" borderId="27" xfId="61" applyNumberFormat="1" applyFont="1" applyFill="1" applyBorder="1" applyAlignment="1">
      <alignment horizontal="center" vertical="center"/>
      <protection/>
    </xf>
    <xf numFmtId="225" fontId="61" fillId="33" borderId="18" xfId="61" applyNumberFormat="1" applyFont="1" applyFill="1" applyBorder="1" applyAlignment="1">
      <alignment horizontal="center" vertical="center"/>
      <protection/>
    </xf>
    <xf numFmtId="38" fontId="61" fillId="33" borderId="27" xfId="49" applyFont="1" applyFill="1" applyBorder="1" applyAlignment="1">
      <alignment horizontal="center" vertical="center"/>
    </xf>
    <xf numFmtId="38" fontId="61" fillId="33" borderId="54" xfId="49" applyFont="1" applyFill="1" applyBorder="1" applyAlignment="1">
      <alignment horizontal="center" vertical="center"/>
    </xf>
    <xf numFmtId="231" fontId="61" fillId="33" borderId="53" xfId="61" applyNumberFormat="1" applyFont="1" applyFill="1" applyBorder="1" applyAlignment="1">
      <alignment horizontal="center" vertical="center"/>
      <protection/>
    </xf>
    <xf numFmtId="0" fontId="61" fillId="33" borderId="55" xfId="0" applyFont="1" applyFill="1" applyBorder="1" applyAlignment="1">
      <alignment/>
    </xf>
    <xf numFmtId="0" fontId="61" fillId="33" borderId="37" xfId="0" applyFont="1" applyFill="1" applyBorder="1" applyAlignment="1">
      <alignment/>
    </xf>
    <xf numFmtId="0" fontId="61" fillId="33" borderId="56" xfId="0" applyFont="1" applyFill="1" applyBorder="1" applyAlignment="1">
      <alignment/>
    </xf>
    <xf numFmtId="0" fontId="61" fillId="33" borderId="57" xfId="61" applyFont="1" applyFill="1" applyBorder="1" applyAlignment="1">
      <alignment horizontal="center" vertical="center"/>
      <protection/>
    </xf>
    <xf numFmtId="0" fontId="61" fillId="33" borderId="19" xfId="61" applyFont="1" applyFill="1" applyBorder="1" applyAlignment="1">
      <alignment horizontal="center" vertical="center"/>
      <protection/>
    </xf>
    <xf numFmtId="0" fontId="61" fillId="33" borderId="17" xfId="0" applyFont="1" applyFill="1" applyBorder="1" applyAlignment="1">
      <alignment vertical="center"/>
    </xf>
    <xf numFmtId="38" fontId="60" fillId="33" borderId="11" xfId="49" applyFont="1" applyFill="1" applyBorder="1" applyAlignment="1">
      <alignment horizontal="left" vertical="top"/>
    </xf>
    <xf numFmtId="0" fontId="60" fillId="33" borderId="11" xfId="0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00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75"/>
          <c:w val="0.82675"/>
          <c:h val="0.502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'産業大年次'!$D$4</c:f>
              <c:strCache>
                <c:ptCount val="1"/>
                <c:pt idx="0">
                  <c:v>平　成　24　年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'産業大年次'!$D$8:$D$27</c:f>
              <c:numCache>
                <c:ptCount val="20"/>
                <c:pt idx="0">
                  <c:v>21</c:v>
                </c:pt>
                <c:pt idx="2">
                  <c:v>8</c:v>
                </c:pt>
                <c:pt idx="3">
                  <c:v>310</c:v>
                </c:pt>
                <c:pt idx="4">
                  <c:v>174</c:v>
                </c:pt>
                <c:pt idx="6">
                  <c:v>1</c:v>
                </c:pt>
                <c:pt idx="7">
                  <c:v>3</c:v>
                </c:pt>
                <c:pt idx="8">
                  <c:v>45</c:v>
                </c:pt>
                <c:pt idx="9">
                  <c:v>510</c:v>
                </c:pt>
                <c:pt idx="10">
                  <c:v>19</c:v>
                </c:pt>
                <c:pt idx="11">
                  <c:v>50</c:v>
                </c:pt>
                <c:pt idx="12">
                  <c:v>48</c:v>
                </c:pt>
                <c:pt idx="13">
                  <c:v>248</c:v>
                </c:pt>
                <c:pt idx="14">
                  <c:v>237</c:v>
                </c:pt>
                <c:pt idx="15">
                  <c:v>54</c:v>
                </c:pt>
                <c:pt idx="16">
                  <c:v>120</c:v>
                </c:pt>
                <c:pt idx="17">
                  <c:v>23</c:v>
                </c:pt>
                <c:pt idx="18">
                  <c:v>152</c:v>
                </c:pt>
                <c:pt idx="19">
                  <c:v>0</c:v>
                </c:pt>
              </c:numCache>
            </c:numRef>
          </c:val>
        </c:ser>
        <c:ser>
          <c:idx val="5"/>
          <c:order val="1"/>
          <c:tx>
            <c:strRef>
              <c:f>'産業大年次'!$F$4</c:f>
              <c:strCache>
                <c:ptCount val="1"/>
                <c:pt idx="0">
                  <c:v>平　成　26　年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'産業大年次'!$F$8:$F$27</c:f>
              <c:numCache>
                <c:ptCount val="20"/>
                <c:pt idx="0">
                  <c:v>22</c:v>
                </c:pt>
                <c:pt idx="2">
                  <c:v>6</c:v>
                </c:pt>
                <c:pt idx="3">
                  <c:v>292</c:v>
                </c:pt>
                <c:pt idx="4">
                  <c:v>177</c:v>
                </c:pt>
                <c:pt idx="6">
                  <c:v>5</c:v>
                </c:pt>
                <c:pt idx="7">
                  <c:v>4</c:v>
                </c:pt>
                <c:pt idx="8">
                  <c:v>45</c:v>
                </c:pt>
                <c:pt idx="9">
                  <c:v>489</c:v>
                </c:pt>
                <c:pt idx="10">
                  <c:v>18</c:v>
                </c:pt>
                <c:pt idx="11">
                  <c:v>54</c:v>
                </c:pt>
                <c:pt idx="12">
                  <c:v>51</c:v>
                </c:pt>
                <c:pt idx="13">
                  <c:v>247</c:v>
                </c:pt>
                <c:pt idx="14">
                  <c:v>224</c:v>
                </c:pt>
                <c:pt idx="15">
                  <c:v>75</c:v>
                </c:pt>
                <c:pt idx="16">
                  <c:v>151</c:v>
                </c:pt>
                <c:pt idx="17">
                  <c:v>25</c:v>
                </c:pt>
                <c:pt idx="18">
                  <c:v>162</c:v>
                </c:pt>
                <c:pt idx="19">
                  <c:v>20</c:v>
                </c:pt>
              </c:numCache>
            </c:numRef>
          </c:val>
        </c:ser>
        <c:ser>
          <c:idx val="0"/>
          <c:order val="2"/>
          <c:tx>
            <c:strRef>
              <c:f>'[1]産業大年次'!$F$30</c:f>
              <c:strCache>
                <c:ptCount val="1"/>
                <c:pt idx="0">
                  <c:v>平　成　28　年</c:v>
                </c:pt>
              </c:strCache>
            </c:strRef>
          </c:tx>
          <c:spPr>
            <a:solidFill>
              <a:srgbClr val="403152"/>
            </a:soli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'[1]産業大年次'!$B$34:$B$53</c:f>
              <c:strCache>
                <c:ptCount val="20"/>
                <c:pt idx="0">
                  <c:v>農林水産業</c:v>
                </c:pt>
                <c:pt idx="2">
                  <c:v>鉱業，採石業，砂利採取業</c:v>
                </c:pt>
                <c:pt idx="3">
                  <c:v>建設業</c:v>
                </c:pt>
                <c:pt idx="4">
                  <c:v>製造業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運輸業，郵便業</c:v>
                </c:pt>
                <c:pt idx="9">
                  <c:v>卸売業，小売業</c:v>
                </c:pt>
                <c:pt idx="10">
                  <c:v>金融業，保険業</c:v>
                </c:pt>
                <c:pt idx="11">
                  <c:v>不動産業，物品賃貸業</c:v>
                </c:pt>
                <c:pt idx="12">
                  <c:v>学術研究，専門・技術サービス業</c:v>
                </c:pt>
                <c:pt idx="13">
                  <c:v>飲食店，宿泊業</c:v>
                </c:pt>
                <c:pt idx="14">
                  <c:v>生活関連サービス業，娯楽業</c:v>
                </c:pt>
                <c:pt idx="15">
                  <c:v>教育，学習支援業</c:v>
                </c:pt>
                <c:pt idx="16">
                  <c:v>医療，福祉</c:v>
                </c:pt>
                <c:pt idx="17">
                  <c:v>複合サービス業</c:v>
                </c:pt>
                <c:pt idx="18">
                  <c:v>他に分類されないサービス業</c:v>
                </c:pt>
                <c:pt idx="19">
                  <c:v>公務</c:v>
                </c:pt>
              </c:strCache>
            </c:strRef>
          </c:cat>
          <c:val>
            <c:numRef>
              <c:f>'[1]産業大年次'!$F$34:$F$53</c:f>
              <c:numCache>
                <c:ptCount val="20"/>
                <c:pt idx="0">
                  <c:v>21</c:v>
                </c:pt>
                <c:pt idx="2">
                  <c:v>5</c:v>
                </c:pt>
                <c:pt idx="3">
                  <c:v>281</c:v>
                </c:pt>
                <c:pt idx="4">
                  <c:v>160</c:v>
                </c:pt>
                <c:pt idx="6">
                  <c:v>1</c:v>
                </c:pt>
                <c:pt idx="7">
                  <c:v>3</c:v>
                </c:pt>
                <c:pt idx="8">
                  <c:v>44</c:v>
                </c:pt>
                <c:pt idx="9">
                  <c:v>475</c:v>
                </c:pt>
                <c:pt idx="10">
                  <c:v>13</c:v>
                </c:pt>
                <c:pt idx="11">
                  <c:v>46</c:v>
                </c:pt>
                <c:pt idx="12">
                  <c:v>53</c:v>
                </c:pt>
                <c:pt idx="13">
                  <c:v>242</c:v>
                </c:pt>
                <c:pt idx="14">
                  <c:v>214</c:v>
                </c:pt>
                <c:pt idx="15">
                  <c:v>46</c:v>
                </c:pt>
                <c:pt idx="16">
                  <c:v>159</c:v>
                </c:pt>
                <c:pt idx="17">
                  <c:v>24</c:v>
                </c:pt>
                <c:pt idx="18">
                  <c:v>156</c:v>
                </c:pt>
                <c:pt idx="19">
                  <c:v>0</c:v>
                </c:pt>
              </c:numCache>
            </c:numRef>
          </c:val>
        </c:ser>
        <c:ser>
          <c:idx val="1"/>
          <c:order val="3"/>
          <c:tx>
            <c:v>令 和　３　年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'産業大年次'!$F$33:$F$52</c:f>
              <c:numCache>
                <c:ptCount val="20"/>
                <c:pt idx="0">
                  <c:v>21</c:v>
                </c:pt>
                <c:pt idx="2">
                  <c:v>4</c:v>
                </c:pt>
                <c:pt idx="3">
                  <c:v>265</c:v>
                </c:pt>
                <c:pt idx="4">
                  <c:v>142</c:v>
                </c:pt>
                <c:pt idx="6">
                  <c:v>5</c:v>
                </c:pt>
                <c:pt idx="7">
                  <c:v>6</c:v>
                </c:pt>
                <c:pt idx="8">
                  <c:v>36</c:v>
                </c:pt>
                <c:pt idx="9">
                  <c:v>383</c:v>
                </c:pt>
                <c:pt idx="10">
                  <c:v>13</c:v>
                </c:pt>
                <c:pt idx="11">
                  <c:v>47</c:v>
                </c:pt>
                <c:pt idx="12">
                  <c:v>56</c:v>
                </c:pt>
                <c:pt idx="13">
                  <c:v>186</c:v>
                </c:pt>
                <c:pt idx="14">
                  <c:v>182</c:v>
                </c:pt>
                <c:pt idx="15">
                  <c:v>43</c:v>
                </c:pt>
                <c:pt idx="16">
                  <c:v>170</c:v>
                </c:pt>
                <c:pt idx="17">
                  <c:v>23</c:v>
                </c:pt>
                <c:pt idx="18">
                  <c:v>149</c:v>
                </c:pt>
                <c:pt idx="19">
                  <c:v>19</c:v>
                </c:pt>
              </c:numCache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事業所数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61475"/>
          <c:w val="0.152"/>
          <c:h val="0.1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775"/>
          <c:w val="0.8265"/>
          <c:h val="0.502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'[1]産業大年次'!$F$5</c:f>
              <c:strCache>
                <c:ptCount val="1"/>
                <c:pt idx="0">
                  <c:v>平　成　24　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'[1]産業大年次'!$F$9:$F$28</c:f>
              <c:numCache>
                <c:ptCount val="20"/>
                <c:pt idx="0">
                  <c:v>21</c:v>
                </c:pt>
                <c:pt idx="2">
                  <c:v>8</c:v>
                </c:pt>
                <c:pt idx="3">
                  <c:v>310</c:v>
                </c:pt>
                <c:pt idx="4">
                  <c:v>174</c:v>
                </c:pt>
                <c:pt idx="6">
                  <c:v>1</c:v>
                </c:pt>
                <c:pt idx="7">
                  <c:v>3</c:v>
                </c:pt>
                <c:pt idx="8">
                  <c:v>45</c:v>
                </c:pt>
                <c:pt idx="9">
                  <c:v>510</c:v>
                </c:pt>
                <c:pt idx="10">
                  <c:v>19</c:v>
                </c:pt>
                <c:pt idx="11">
                  <c:v>50</c:v>
                </c:pt>
                <c:pt idx="12">
                  <c:v>48</c:v>
                </c:pt>
                <c:pt idx="13">
                  <c:v>248</c:v>
                </c:pt>
                <c:pt idx="14">
                  <c:v>237</c:v>
                </c:pt>
                <c:pt idx="15">
                  <c:v>54</c:v>
                </c:pt>
                <c:pt idx="16">
                  <c:v>120</c:v>
                </c:pt>
                <c:pt idx="17">
                  <c:v>23</c:v>
                </c:pt>
                <c:pt idx="18">
                  <c:v>152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'[1]産業大年次'!$D$30</c:f>
              <c:strCache>
                <c:ptCount val="1"/>
                <c:pt idx="0">
                  <c:v>平　成　26　年</c:v>
                </c:pt>
              </c:strCache>
            </c:strRef>
          </c:tx>
          <c:spPr>
            <a:gradFill rotWithShape="1">
              <a:gsLst>
                <a:gs pos="0">
                  <a:srgbClr val="8EB4E3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'[1]産業大年次'!$D$34:$D$53</c:f>
              <c:numCache>
                <c:ptCount val="20"/>
                <c:pt idx="0">
                  <c:v>22</c:v>
                </c:pt>
                <c:pt idx="2">
                  <c:v>6</c:v>
                </c:pt>
                <c:pt idx="3">
                  <c:v>292</c:v>
                </c:pt>
                <c:pt idx="4">
                  <c:v>177</c:v>
                </c:pt>
                <c:pt idx="6">
                  <c:v>5</c:v>
                </c:pt>
                <c:pt idx="7">
                  <c:v>4</c:v>
                </c:pt>
                <c:pt idx="8">
                  <c:v>45</c:v>
                </c:pt>
                <c:pt idx="9">
                  <c:v>489</c:v>
                </c:pt>
                <c:pt idx="10">
                  <c:v>18</c:v>
                </c:pt>
                <c:pt idx="11">
                  <c:v>54</c:v>
                </c:pt>
                <c:pt idx="12">
                  <c:v>51</c:v>
                </c:pt>
                <c:pt idx="13">
                  <c:v>247</c:v>
                </c:pt>
                <c:pt idx="14">
                  <c:v>224</c:v>
                </c:pt>
                <c:pt idx="15">
                  <c:v>75</c:v>
                </c:pt>
                <c:pt idx="16">
                  <c:v>151</c:v>
                </c:pt>
                <c:pt idx="17">
                  <c:v>25</c:v>
                </c:pt>
                <c:pt idx="18">
                  <c:v>162</c:v>
                </c:pt>
                <c:pt idx="19">
                  <c:v>20</c:v>
                </c:pt>
              </c:numCache>
            </c:numRef>
          </c:val>
        </c:ser>
        <c:ser>
          <c:idx val="0"/>
          <c:order val="2"/>
          <c:tx>
            <c:strRef>
              <c:f>'[1]産業大年次'!$F$30</c:f>
              <c:strCache>
                <c:ptCount val="1"/>
                <c:pt idx="0">
                  <c:v>平　成　28　年</c:v>
                </c:pt>
              </c:strCache>
            </c:strRef>
          </c:tx>
          <c:spPr>
            <a:solidFill>
              <a:srgbClr val="403152"/>
            </a:soli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'[1]産業大年次'!$B$34:$B$53</c:f>
              <c:strCache>
                <c:ptCount val="20"/>
                <c:pt idx="0">
                  <c:v>農林水産業</c:v>
                </c:pt>
                <c:pt idx="2">
                  <c:v>鉱業，採石業，砂利採取業</c:v>
                </c:pt>
                <c:pt idx="3">
                  <c:v>建設業</c:v>
                </c:pt>
                <c:pt idx="4">
                  <c:v>製造業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運輸業，郵便業</c:v>
                </c:pt>
                <c:pt idx="9">
                  <c:v>卸売業，小売業</c:v>
                </c:pt>
                <c:pt idx="10">
                  <c:v>金融業，保険業</c:v>
                </c:pt>
                <c:pt idx="11">
                  <c:v>不動産業，物品賃貸業</c:v>
                </c:pt>
                <c:pt idx="12">
                  <c:v>学術研究，専門・技術サービス業</c:v>
                </c:pt>
                <c:pt idx="13">
                  <c:v>飲食店，宿泊業</c:v>
                </c:pt>
                <c:pt idx="14">
                  <c:v>生活関連サービス業，娯楽業</c:v>
                </c:pt>
                <c:pt idx="15">
                  <c:v>教育，学習支援業</c:v>
                </c:pt>
                <c:pt idx="16">
                  <c:v>医療，福祉</c:v>
                </c:pt>
                <c:pt idx="17">
                  <c:v>複合サービス業</c:v>
                </c:pt>
                <c:pt idx="18">
                  <c:v>他に分類されないサービス業</c:v>
                </c:pt>
                <c:pt idx="19">
                  <c:v>公務</c:v>
                </c:pt>
              </c:strCache>
            </c:strRef>
          </c:cat>
          <c:val>
            <c:numRef>
              <c:f>'[1]産業大年次'!$F$34:$F$53</c:f>
              <c:numCache>
                <c:ptCount val="20"/>
                <c:pt idx="0">
                  <c:v>21</c:v>
                </c:pt>
                <c:pt idx="2">
                  <c:v>5</c:v>
                </c:pt>
                <c:pt idx="3">
                  <c:v>281</c:v>
                </c:pt>
                <c:pt idx="4">
                  <c:v>160</c:v>
                </c:pt>
                <c:pt idx="6">
                  <c:v>1</c:v>
                </c:pt>
                <c:pt idx="7">
                  <c:v>3</c:v>
                </c:pt>
                <c:pt idx="8">
                  <c:v>44</c:v>
                </c:pt>
                <c:pt idx="9">
                  <c:v>475</c:v>
                </c:pt>
                <c:pt idx="10">
                  <c:v>13</c:v>
                </c:pt>
                <c:pt idx="11">
                  <c:v>46</c:v>
                </c:pt>
                <c:pt idx="12">
                  <c:v>53</c:v>
                </c:pt>
                <c:pt idx="13">
                  <c:v>242</c:v>
                </c:pt>
                <c:pt idx="14">
                  <c:v>214</c:v>
                </c:pt>
                <c:pt idx="15">
                  <c:v>46</c:v>
                </c:pt>
                <c:pt idx="16">
                  <c:v>159</c:v>
                </c:pt>
                <c:pt idx="17">
                  <c:v>24</c:v>
                </c:pt>
                <c:pt idx="18">
                  <c:v>156</c:v>
                </c:pt>
                <c:pt idx="19">
                  <c:v>0</c:v>
                </c:pt>
              </c:numCache>
            </c:numRef>
          </c:val>
        </c:ser>
        <c:ser>
          <c:idx val="2"/>
          <c:order val="3"/>
          <c:tx>
            <c:v>令 和　３　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'産業大年次'!$F$33:$F$52</c:f>
              <c:numCache>
                <c:ptCount val="20"/>
                <c:pt idx="0">
                  <c:v>21</c:v>
                </c:pt>
                <c:pt idx="2">
                  <c:v>4</c:v>
                </c:pt>
                <c:pt idx="3">
                  <c:v>265</c:v>
                </c:pt>
                <c:pt idx="4">
                  <c:v>142</c:v>
                </c:pt>
                <c:pt idx="6">
                  <c:v>5</c:v>
                </c:pt>
                <c:pt idx="7">
                  <c:v>6</c:v>
                </c:pt>
                <c:pt idx="8">
                  <c:v>36</c:v>
                </c:pt>
                <c:pt idx="9">
                  <c:v>383</c:v>
                </c:pt>
                <c:pt idx="10">
                  <c:v>13</c:v>
                </c:pt>
                <c:pt idx="11">
                  <c:v>47</c:v>
                </c:pt>
                <c:pt idx="12">
                  <c:v>56</c:v>
                </c:pt>
                <c:pt idx="13">
                  <c:v>186</c:v>
                </c:pt>
                <c:pt idx="14">
                  <c:v>182</c:v>
                </c:pt>
                <c:pt idx="15">
                  <c:v>43</c:v>
                </c:pt>
                <c:pt idx="16">
                  <c:v>170</c:v>
                </c:pt>
                <c:pt idx="17">
                  <c:v>23</c:v>
                </c:pt>
                <c:pt idx="18">
                  <c:v>149</c:v>
                </c:pt>
                <c:pt idx="19">
                  <c:v>19</c:v>
                </c:pt>
              </c:numCache>
            </c:numRef>
          </c:val>
        </c:ser>
        <c:axId val="65477200"/>
        <c:axId val="52423889"/>
      </c:bar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事業所数</a:t>
                </a:r>
              </a:p>
            </c:rich>
          </c:tx>
          <c:layout>
            <c:manualLayout>
              <c:xMode val="factor"/>
              <c:yMode val="factor"/>
              <c:x val="0.034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77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75"/>
          <c:y val="0.57475"/>
          <c:w val="0.14625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9</xdr:col>
      <xdr:colOff>647700</xdr:colOff>
      <xdr:row>31</xdr:row>
      <xdr:rowOff>66675</xdr:rowOff>
    </xdr:to>
    <xdr:graphicFrame>
      <xdr:nvGraphicFramePr>
        <xdr:cNvPr id="1" name="グラフ 1"/>
        <xdr:cNvGraphicFramePr/>
      </xdr:nvGraphicFramePr>
      <xdr:xfrm>
        <a:off x="28575" y="657225"/>
        <a:ext cx="67913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21</xdr:col>
      <xdr:colOff>619125</xdr:colOff>
      <xdr:row>53</xdr:row>
      <xdr:rowOff>57150</xdr:rowOff>
    </xdr:to>
    <xdr:graphicFrame>
      <xdr:nvGraphicFramePr>
        <xdr:cNvPr id="2" name="グラフ 1"/>
        <xdr:cNvGraphicFramePr/>
      </xdr:nvGraphicFramePr>
      <xdr:xfrm>
        <a:off x="8229600" y="4419600"/>
        <a:ext cx="67913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2FLSV02\share\&#9675;&#34892;&#25919;&#20418;\&#24246;&#21209;&#32113;&#35336;&#20418;\&#26087;&#32113;&#35336;&#20418;&#12487;&#12540;&#12479;\B-7-7&#12288;&#24066;&#32113;&#35336;&#26360;\H28&#23500;&#27941;&#24066;&#32113;&#35336;&#26360;\28)4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産業大年次"/>
      <sheetName val="Sheet1"/>
      <sheetName val="産業大"/>
      <sheetName val="産業大２別表"/>
      <sheetName val="市町村別"/>
    </sheetNames>
    <sheetDataSet>
      <sheetData sheetId="0">
        <row r="5">
          <cell r="F5" t="str">
            <v>平　成　24　年</v>
          </cell>
        </row>
        <row r="9">
          <cell r="F9">
            <v>21</v>
          </cell>
        </row>
        <row r="11">
          <cell r="F11">
            <v>8</v>
          </cell>
        </row>
        <row r="12">
          <cell r="F12">
            <v>310</v>
          </cell>
        </row>
        <row r="13">
          <cell r="F13">
            <v>174</v>
          </cell>
        </row>
        <row r="15">
          <cell r="F15">
            <v>1</v>
          </cell>
        </row>
        <row r="16">
          <cell r="F16">
            <v>3</v>
          </cell>
        </row>
        <row r="17">
          <cell r="F17">
            <v>45</v>
          </cell>
        </row>
        <row r="18">
          <cell r="F18">
            <v>510</v>
          </cell>
        </row>
        <row r="19">
          <cell r="F19">
            <v>19</v>
          </cell>
        </row>
        <row r="20">
          <cell r="F20">
            <v>50</v>
          </cell>
        </row>
        <row r="21">
          <cell r="F21">
            <v>48</v>
          </cell>
        </row>
        <row r="22">
          <cell r="F22">
            <v>248</v>
          </cell>
        </row>
        <row r="23">
          <cell r="F23">
            <v>237</v>
          </cell>
        </row>
        <row r="24">
          <cell r="F24">
            <v>54</v>
          </cell>
        </row>
        <row r="25">
          <cell r="F25">
            <v>120</v>
          </cell>
        </row>
        <row r="26">
          <cell r="F26">
            <v>23</v>
          </cell>
        </row>
        <row r="27">
          <cell r="F27">
            <v>152</v>
          </cell>
        </row>
        <row r="28">
          <cell r="F28" t="str">
            <v>・・・</v>
          </cell>
        </row>
        <row r="30">
          <cell r="D30" t="str">
            <v>平　成　26　年</v>
          </cell>
          <cell r="F30" t="str">
            <v>平　成　28　年</v>
          </cell>
        </row>
        <row r="34">
          <cell r="B34" t="str">
            <v>農林水産業</v>
          </cell>
          <cell r="D34">
            <v>22</v>
          </cell>
          <cell r="F34">
            <v>21</v>
          </cell>
        </row>
        <row r="36">
          <cell r="B36" t="str">
            <v>鉱業，採石業，砂利採取業</v>
          </cell>
          <cell r="D36">
            <v>6</v>
          </cell>
          <cell r="F36">
            <v>5</v>
          </cell>
        </row>
        <row r="37">
          <cell r="B37" t="str">
            <v>建設業</v>
          </cell>
          <cell r="D37">
            <v>292</v>
          </cell>
          <cell r="F37">
            <v>281</v>
          </cell>
        </row>
        <row r="38">
          <cell r="B38" t="str">
            <v>製造業</v>
          </cell>
          <cell r="D38">
            <v>177</v>
          </cell>
          <cell r="F38">
            <v>160</v>
          </cell>
        </row>
        <row r="40">
          <cell r="B40" t="str">
            <v>電気・ガス・熱供給・水道業</v>
          </cell>
          <cell r="D40">
            <v>5</v>
          </cell>
          <cell r="F40">
            <v>1</v>
          </cell>
        </row>
        <row r="41">
          <cell r="B41" t="str">
            <v>情報通信業</v>
          </cell>
          <cell r="D41">
            <v>4</v>
          </cell>
          <cell r="F41">
            <v>3</v>
          </cell>
        </row>
        <row r="42">
          <cell r="B42" t="str">
            <v>運輸業，郵便業</v>
          </cell>
          <cell r="D42">
            <v>45</v>
          </cell>
          <cell r="F42">
            <v>44</v>
          </cell>
        </row>
        <row r="43">
          <cell r="B43" t="str">
            <v>卸売業，小売業</v>
          </cell>
          <cell r="D43">
            <v>489</v>
          </cell>
          <cell r="F43">
            <v>475</v>
          </cell>
        </row>
        <row r="44">
          <cell r="B44" t="str">
            <v>金融業，保険業</v>
          </cell>
          <cell r="D44">
            <v>18</v>
          </cell>
          <cell r="F44">
            <v>13</v>
          </cell>
        </row>
        <row r="45">
          <cell r="B45" t="str">
            <v>不動産業，物品賃貸業</v>
          </cell>
          <cell r="D45">
            <v>54</v>
          </cell>
          <cell r="F45">
            <v>46</v>
          </cell>
        </row>
        <row r="46">
          <cell r="B46" t="str">
            <v>学術研究，専門・技術サービス業</v>
          </cell>
          <cell r="D46">
            <v>51</v>
          </cell>
          <cell r="F46">
            <v>53</v>
          </cell>
        </row>
        <row r="47">
          <cell r="B47" t="str">
            <v>飲食店，宿泊業</v>
          </cell>
          <cell r="D47">
            <v>247</v>
          </cell>
          <cell r="F47">
            <v>242</v>
          </cell>
        </row>
        <row r="48">
          <cell r="B48" t="str">
            <v>生活関連サービス業，娯楽業</v>
          </cell>
          <cell r="D48">
            <v>224</v>
          </cell>
          <cell r="F48">
            <v>214</v>
          </cell>
        </row>
        <row r="49">
          <cell r="B49" t="str">
            <v>教育，学習支援業</v>
          </cell>
          <cell r="D49">
            <v>75</v>
          </cell>
          <cell r="F49">
            <v>46</v>
          </cell>
        </row>
        <row r="50">
          <cell r="B50" t="str">
            <v>医療，福祉</v>
          </cell>
          <cell r="D50">
            <v>151</v>
          </cell>
          <cell r="F50">
            <v>159</v>
          </cell>
        </row>
        <row r="51">
          <cell r="B51" t="str">
            <v>複合サービス業</v>
          </cell>
          <cell r="D51">
            <v>25</v>
          </cell>
          <cell r="F51">
            <v>24</v>
          </cell>
        </row>
        <row r="52">
          <cell r="B52" t="str">
            <v>他に分類されないサービス業</v>
          </cell>
          <cell r="D52">
            <v>162</v>
          </cell>
          <cell r="F52">
            <v>156</v>
          </cell>
        </row>
        <row r="53">
          <cell r="B53" t="str">
            <v>公務</v>
          </cell>
          <cell r="D53">
            <v>20</v>
          </cell>
          <cell r="F53" t="str">
            <v>・・・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6"/>
  <sheetViews>
    <sheetView showGridLines="0" tabSelected="1" view="pageBreakPreview" zoomScaleSheetLayoutView="100" workbookViewId="0" topLeftCell="A52">
      <selection activeCell="G67" sqref="G67"/>
    </sheetView>
  </sheetViews>
  <sheetFormatPr defaultColWidth="9.00390625" defaultRowHeight="13.5"/>
  <cols>
    <col min="1" max="1" width="11.875" style="23" customWidth="1"/>
    <col min="2" max="7" width="15.625" style="23" customWidth="1"/>
    <col min="8" max="8" width="10.625" style="23" customWidth="1"/>
    <col min="9" max="10" width="12.875" style="23" customWidth="1"/>
    <col min="11" max="16384" width="9.00390625" style="23" customWidth="1"/>
  </cols>
  <sheetData>
    <row r="1" spans="1:8" ht="22.5" customHeight="1">
      <c r="A1" s="170" t="s">
        <v>175</v>
      </c>
      <c r="B1" s="170"/>
      <c r="C1" s="170"/>
      <c r="D1" s="170"/>
      <c r="E1" s="170"/>
      <c r="F1" s="170"/>
      <c r="G1" s="170"/>
      <c r="H1" s="28"/>
    </row>
    <row r="2" spans="1:8" s="39" customFormat="1" ht="22.5" customHeight="1">
      <c r="A2" s="87"/>
      <c r="B2" s="87"/>
      <c r="C2" s="87"/>
      <c r="D2" s="87"/>
      <c r="E2" s="87"/>
      <c r="F2" s="87"/>
      <c r="G2" s="87"/>
      <c r="H2" s="28"/>
    </row>
    <row r="3" spans="1:8" ht="15" customHeight="1">
      <c r="A3" s="156" t="s">
        <v>176</v>
      </c>
      <c r="B3" s="157"/>
      <c r="C3" s="157"/>
      <c r="D3" s="157"/>
      <c r="E3" s="88"/>
      <c r="F3" s="88"/>
      <c r="G3" s="88"/>
      <c r="H3" s="30"/>
    </row>
    <row r="4" spans="1:10" ht="16.5" customHeight="1">
      <c r="A4" s="182" t="s">
        <v>165</v>
      </c>
      <c r="B4" s="183"/>
      <c r="C4" s="184"/>
      <c r="D4" s="165" t="s">
        <v>48</v>
      </c>
      <c r="E4" s="167"/>
      <c r="F4" s="165" t="s">
        <v>74</v>
      </c>
      <c r="G4" s="166"/>
      <c r="H4" s="26"/>
      <c r="I4" s="171"/>
      <c r="J4" s="172"/>
    </row>
    <row r="5" spans="1:11" ht="16.5" customHeight="1">
      <c r="A5" s="188"/>
      <c r="B5" s="186"/>
      <c r="C5" s="187"/>
      <c r="D5" s="89" t="s">
        <v>1</v>
      </c>
      <c r="E5" s="90" t="s">
        <v>4</v>
      </c>
      <c r="F5" s="89" t="s">
        <v>1</v>
      </c>
      <c r="G5" s="91" t="s">
        <v>4</v>
      </c>
      <c r="H5" s="8"/>
      <c r="I5" s="174"/>
      <c r="J5" s="175"/>
      <c r="K5" s="25"/>
    </row>
    <row r="6" spans="1:10" ht="16.5" customHeight="1">
      <c r="A6" s="92"/>
      <c r="B6" s="176" t="s">
        <v>5</v>
      </c>
      <c r="C6" s="169"/>
      <c r="D6" s="93">
        <v>2023</v>
      </c>
      <c r="E6" s="95">
        <v>17080</v>
      </c>
      <c r="F6" s="93">
        <f>F8+F10+F11+F12+F14+F15+F16+F17+F18+F19+F20+F21+F22+F23+F24+F25+F26+F27</f>
        <v>2067</v>
      </c>
      <c r="G6" s="94">
        <f>G8+G10+G11+G12+G14+G15+G16+G17+G18+G19+G20+G21+G22+G23+G24+G25+G26+G27</f>
        <v>18557</v>
      </c>
      <c r="H6" s="3"/>
      <c r="I6" s="171"/>
      <c r="J6" s="172"/>
    </row>
    <row r="7" spans="1:10" ht="16.5" customHeight="1">
      <c r="A7" s="162" t="s">
        <v>59</v>
      </c>
      <c r="B7" s="163"/>
      <c r="C7" s="164"/>
      <c r="D7" s="95"/>
      <c r="E7" s="96"/>
      <c r="F7" s="95"/>
      <c r="G7" s="97"/>
      <c r="H7" s="3"/>
      <c r="I7" s="21"/>
      <c r="J7" s="21"/>
    </row>
    <row r="8" spans="1:10" ht="16.5" customHeight="1">
      <c r="A8" s="98"/>
      <c r="B8" s="168" t="s">
        <v>6</v>
      </c>
      <c r="C8" s="169"/>
      <c r="D8" s="93">
        <v>21</v>
      </c>
      <c r="E8" s="95">
        <v>202</v>
      </c>
      <c r="F8" s="93">
        <v>22</v>
      </c>
      <c r="G8" s="94">
        <v>176</v>
      </c>
      <c r="H8" s="3"/>
      <c r="J8" s="25"/>
    </row>
    <row r="9" spans="1:10" ht="16.5" customHeight="1">
      <c r="A9" s="162" t="s">
        <v>61</v>
      </c>
      <c r="B9" s="163"/>
      <c r="C9" s="164"/>
      <c r="D9" s="95"/>
      <c r="E9" s="96"/>
      <c r="F9" s="95"/>
      <c r="G9" s="97"/>
      <c r="H9" s="3"/>
      <c r="J9" s="25"/>
    </row>
    <row r="10" spans="1:8" ht="16.5" customHeight="1">
      <c r="A10" s="160"/>
      <c r="B10" s="168" t="s">
        <v>49</v>
      </c>
      <c r="C10" s="169"/>
      <c r="D10" s="93">
        <v>8</v>
      </c>
      <c r="E10" s="95">
        <v>67</v>
      </c>
      <c r="F10" s="93">
        <v>6</v>
      </c>
      <c r="G10" s="94">
        <v>79</v>
      </c>
      <c r="H10" s="3"/>
    </row>
    <row r="11" spans="1:8" ht="16.5" customHeight="1">
      <c r="A11" s="160"/>
      <c r="B11" s="168" t="s">
        <v>7</v>
      </c>
      <c r="C11" s="169"/>
      <c r="D11" s="93">
        <v>310</v>
      </c>
      <c r="E11" s="95">
        <v>2051</v>
      </c>
      <c r="F11" s="93">
        <v>292</v>
      </c>
      <c r="G11" s="94">
        <v>1918</v>
      </c>
      <c r="H11" s="3"/>
    </row>
    <row r="12" spans="1:8" ht="16.5" customHeight="1">
      <c r="A12" s="161"/>
      <c r="B12" s="168" t="s">
        <v>8</v>
      </c>
      <c r="C12" s="169"/>
      <c r="D12" s="93">
        <v>174</v>
      </c>
      <c r="E12" s="95">
        <v>2726</v>
      </c>
      <c r="F12" s="93">
        <v>177</v>
      </c>
      <c r="G12" s="94">
        <v>2945</v>
      </c>
      <c r="H12" s="3"/>
    </row>
    <row r="13" spans="1:8" ht="16.5" customHeight="1">
      <c r="A13" s="162" t="s">
        <v>60</v>
      </c>
      <c r="B13" s="163"/>
      <c r="C13" s="164"/>
      <c r="D13" s="95"/>
      <c r="E13" s="96"/>
      <c r="F13" s="95"/>
      <c r="G13" s="97"/>
      <c r="H13" s="3"/>
    </row>
    <row r="14" spans="1:8" ht="16.5" customHeight="1">
      <c r="A14" s="160"/>
      <c r="B14" s="168" t="s">
        <v>13</v>
      </c>
      <c r="C14" s="169"/>
      <c r="D14" s="93">
        <v>1</v>
      </c>
      <c r="E14" s="95">
        <v>169</v>
      </c>
      <c r="F14" s="93">
        <v>5</v>
      </c>
      <c r="G14" s="94">
        <v>224</v>
      </c>
      <c r="H14" s="3"/>
    </row>
    <row r="15" spans="1:8" ht="16.5" customHeight="1">
      <c r="A15" s="160"/>
      <c r="B15" s="168" t="s">
        <v>14</v>
      </c>
      <c r="C15" s="169"/>
      <c r="D15" s="93">
        <v>3</v>
      </c>
      <c r="E15" s="95">
        <v>10</v>
      </c>
      <c r="F15" s="93">
        <v>4</v>
      </c>
      <c r="G15" s="94">
        <v>7</v>
      </c>
      <c r="H15" s="3"/>
    </row>
    <row r="16" spans="1:8" ht="16.5" customHeight="1">
      <c r="A16" s="160"/>
      <c r="B16" s="168" t="s">
        <v>44</v>
      </c>
      <c r="C16" s="169"/>
      <c r="D16" s="93">
        <v>45</v>
      </c>
      <c r="E16" s="95">
        <v>611</v>
      </c>
      <c r="F16" s="93">
        <v>45</v>
      </c>
      <c r="G16" s="94">
        <v>504</v>
      </c>
      <c r="H16" s="3"/>
    </row>
    <row r="17" spans="1:8" ht="16.5" customHeight="1">
      <c r="A17" s="160"/>
      <c r="B17" s="168" t="s">
        <v>46</v>
      </c>
      <c r="C17" s="169"/>
      <c r="D17" s="93">
        <v>510</v>
      </c>
      <c r="E17" s="95">
        <v>3213</v>
      </c>
      <c r="F17" s="93">
        <v>489</v>
      </c>
      <c r="G17" s="94">
        <v>3259</v>
      </c>
      <c r="H17" s="3"/>
    </row>
    <row r="18" spans="1:8" ht="16.5" customHeight="1">
      <c r="A18" s="160"/>
      <c r="B18" s="168" t="s">
        <v>45</v>
      </c>
      <c r="C18" s="169"/>
      <c r="D18" s="93">
        <v>19</v>
      </c>
      <c r="E18" s="95">
        <v>147</v>
      </c>
      <c r="F18" s="93">
        <v>18</v>
      </c>
      <c r="G18" s="94">
        <v>119</v>
      </c>
      <c r="H18" s="3"/>
    </row>
    <row r="19" spans="1:8" ht="16.5" customHeight="1">
      <c r="A19" s="160"/>
      <c r="B19" s="168" t="s">
        <v>47</v>
      </c>
      <c r="C19" s="169"/>
      <c r="D19" s="93">
        <v>50</v>
      </c>
      <c r="E19" s="95">
        <v>200</v>
      </c>
      <c r="F19" s="93">
        <v>54</v>
      </c>
      <c r="G19" s="94">
        <v>222</v>
      </c>
      <c r="H19" s="3"/>
    </row>
    <row r="20" spans="1:8" ht="16.5" customHeight="1">
      <c r="A20" s="160"/>
      <c r="B20" s="179" t="s">
        <v>50</v>
      </c>
      <c r="C20" s="180"/>
      <c r="D20" s="93">
        <v>48</v>
      </c>
      <c r="E20" s="95">
        <v>1245</v>
      </c>
      <c r="F20" s="93">
        <v>51</v>
      </c>
      <c r="G20" s="94">
        <v>1582</v>
      </c>
      <c r="H20" s="3"/>
    </row>
    <row r="21" spans="1:8" ht="16.5" customHeight="1">
      <c r="A21" s="160"/>
      <c r="B21" s="168" t="s">
        <v>82</v>
      </c>
      <c r="C21" s="169"/>
      <c r="D21" s="93">
        <v>248</v>
      </c>
      <c r="E21" s="95">
        <v>1686</v>
      </c>
      <c r="F21" s="93">
        <v>247</v>
      </c>
      <c r="G21" s="94">
        <v>1617</v>
      </c>
      <c r="H21" s="3"/>
    </row>
    <row r="22" spans="1:8" ht="16.5" customHeight="1">
      <c r="A22" s="160"/>
      <c r="B22" s="177" t="s">
        <v>51</v>
      </c>
      <c r="C22" s="178"/>
      <c r="D22" s="93">
        <v>237</v>
      </c>
      <c r="E22" s="95">
        <v>1199</v>
      </c>
      <c r="F22" s="93">
        <v>224</v>
      </c>
      <c r="G22" s="94">
        <v>1220</v>
      </c>
      <c r="H22" s="3"/>
    </row>
    <row r="23" spans="1:8" ht="16.5" customHeight="1">
      <c r="A23" s="160"/>
      <c r="B23" s="168" t="s">
        <v>16</v>
      </c>
      <c r="C23" s="169"/>
      <c r="D23" s="93">
        <v>54</v>
      </c>
      <c r="E23" s="95">
        <v>215</v>
      </c>
      <c r="F23" s="93">
        <v>75</v>
      </c>
      <c r="G23" s="94">
        <v>665</v>
      </c>
      <c r="H23" s="3"/>
    </row>
    <row r="24" spans="1:8" ht="16.5" customHeight="1">
      <c r="A24" s="160"/>
      <c r="B24" s="168" t="s">
        <v>15</v>
      </c>
      <c r="C24" s="169"/>
      <c r="D24" s="93">
        <v>120</v>
      </c>
      <c r="E24" s="95">
        <v>1854</v>
      </c>
      <c r="F24" s="93">
        <v>151</v>
      </c>
      <c r="G24" s="94">
        <v>2212</v>
      </c>
      <c r="H24" s="3"/>
    </row>
    <row r="25" spans="1:8" ht="16.5" customHeight="1">
      <c r="A25" s="160"/>
      <c r="B25" s="168" t="s">
        <v>83</v>
      </c>
      <c r="C25" s="169"/>
      <c r="D25" s="93">
        <v>23</v>
      </c>
      <c r="E25" s="95">
        <v>196</v>
      </c>
      <c r="F25" s="93">
        <v>25</v>
      </c>
      <c r="G25" s="94">
        <v>291</v>
      </c>
      <c r="H25" s="3"/>
    </row>
    <row r="26" spans="1:8" ht="16.5" customHeight="1">
      <c r="A26" s="160"/>
      <c r="B26" s="168" t="s">
        <v>18</v>
      </c>
      <c r="C26" s="169"/>
      <c r="D26" s="93">
        <v>152</v>
      </c>
      <c r="E26" s="95">
        <v>1289</v>
      </c>
      <c r="F26" s="93">
        <v>162</v>
      </c>
      <c r="G26" s="94">
        <v>988</v>
      </c>
      <c r="H26" s="3"/>
    </row>
    <row r="27" spans="1:9" ht="16.5" customHeight="1">
      <c r="A27" s="173"/>
      <c r="B27" s="181" t="s">
        <v>10</v>
      </c>
      <c r="C27" s="181"/>
      <c r="D27" s="99" t="s">
        <v>52</v>
      </c>
      <c r="E27" s="103" t="s">
        <v>52</v>
      </c>
      <c r="F27" s="99">
        <v>20</v>
      </c>
      <c r="G27" s="100">
        <v>529</v>
      </c>
      <c r="H27" s="3"/>
      <c r="I27" s="25"/>
    </row>
    <row r="28" spans="1:10" ht="15" customHeight="1">
      <c r="A28" s="101"/>
      <c r="B28" s="101"/>
      <c r="C28" s="101"/>
      <c r="D28" s="101"/>
      <c r="E28" s="102"/>
      <c r="F28" s="101"/>
      <c r="G28" s="101"/>
      <c r="H28" s="18"/>
      <c r="I28" s="171"/>
      <c r="J28" s="172"/>
    </row>
    <row r="29" spans="1:10" ht="16.5" customHeight="1">
      <c r="A29" s="182" t="s">
        <v>165</v>
      </c>
      <c r="B29" s="183"/>
      <c r="C29" s="184"/>
      <c r="D29" s="165" t="s">
        <v>79</v>
      </c>
      <c r="E29" s="189"/>
      <c r="F29" s="167" t="s">
        <v>177</v>
      </c>
      <c r="G29" s="166"/>
      <c r="H29" s="26"/>
      <c r="I29" s="171"/>
      <c r="J29" s="172"/>
    </row>
    <row r="30" spans="1:10" ht="16.5" customHeight="1">
      <c r="A30" s="185"/>
      <c r="B30" s="186"/>
      <c r="C30" s="187"/>
      <c r="D30" s="89" t="s">
        <v>1</v>
      </c>
      <c r="E30" s="89" t="s">
        <v>4</v>
      </c>
      <c r="F30" s="144" t="s">
        <v>1</v>
      </c>
      <c r="G30" s="91" t="s">
        <v>4</v>
      </c>
      <c r="H30" s="8"/>
      <c r="I30" s="174"/>
      <c r="J30" s="175"/>
    </row>
    <row r="31" spans="1:10" ht="16.5" customHeight="1">
      <c r="A31" s="92"/>
      <c r="B31" s="176" t="s">
        <v>5</v>
      </c>
      <c r="C31" s="169"/>
      <c r="D31" s="93">
        <v>1937</v>
      </c>
      <c r="E31" s="93">
        <v>17197</v>
      </c>
      <c r="F31" s="145">
        <v>1750</v>
      </c>
      <c r="G31" s="94">
        <v>17529</v>
      </c>
      <c r="H31" s="3"/>
      <c r="I31" s="171"/>
      <c r="J31" s="172"/>
    </row>
    <row r="32" spans="1:10" ht="16.5" customHeight="1">
      <c r="A32" s="162" t="s">
        <v>59</v>
      </c>
      <c r="B32" s="163"/>
      <c r="C32" s="164"/>
      <c r="D32" s="95"/>
      <c r="E32" s="145"/>
      <c r="F32" s="96"/>
      <c r="G32" s="97"/>
      <c r="H32" s="3"/>
      <c r="I32" s="21"/>
      <c r="J32" s="21"/>
    </row>
    <row r="33" spans="1:10" ht="16.5" customHeight="1">
      <c r="A33" s="98"/>
      <c r="B33" s="168" t="s">
        <v>6</v>
      </c>
      <c r="C33" s="169"/>
      <c r="D33" s="93">
        <v>21</v>
      </c>
      <c r="E33" s="93">
        <v>182</v>
      </c>
      <c r="F33" s="145">
        <v>21</v>
      </c>
      <c r="G33" s="94">
        <v>170</v>
      </c>
      <c r="H33" s="3"/>
      <c r="J33" s="25"/>
    </row>
    <row r="34" spans="1:10" ht="16.5" customHeight="1">
      <c r="A34" s="162" t="s">
        <v>61</v>
      </c>
      <c r="B34" s="163"/>
      <c r="C34" s="164"/>
      <c r="D34" s="95"/>
      <c r="E34" s="145"/>
      <c r="F34" s="96"/>
      <c r="G34" s="97"/>
      <c r="H34" s="3"/>
      <c r="J34" s="25"/>
    </row>
    <row r="35" spans="1:8" ht="16.5" customHeight="1">
      <c r="A35" s="160"/>
      <c r="B35" s="168" t="s">
        <v>49</v>
      </c>
      <c r="C35" s="169"/>
      <c r="D35" s="93">
        <v>5</v>
      </c>
      <c r="E35" s="93">
        <v>54</v>
      </c>
      <c r="F35" s="145">
        <v>4</v>
      </c>
      <c r="G35" s="94">
        <v>39</v>
      </c>
      <c r="H35" s="3"/>
    </row>
    <row r="36" spans="1:8" ht="16.5" customHeight="1">
      <c r="A36" s="160"/>
      <c r="B36" s="168" t="s">
        <v>7</v>
      </c>
      <c r="C36" s="169"/>
      <c r="D36" s="93">
        <v>278</v>
      </c>
      <c r="E36" s="93">
        <v>1843</v>
      </c>
      <c r="F36" s="145">
        <v>265</v>
      </c>
      <c r="G36" s="94">
        <v>1757</v>
      </c>
      <c r="H36" s="3"/>
    </row>
    <row r="37" spans="1:8" ht="16.5" customHeight="1">
      <c r="A37" s="161"/>
      <c r="B37" s="168" t="s">
        <v>8</v>
      </c>
      <c r="C37" s="169"/>
      <c r="D37" s="93">
        <v>159</v>
      </c>
      <c r="E37" s="93">
        <v>2603</v>
      </c>
      <c r="F37" s="145">
        <v>142</v>
      </c>
      <c r="G37" s="94">
        <v>2752</v>
      </c>
      <c r="H37" s="3"/>
    </row>
    <row r="38" spans="1:8" ht="16.5" customHeight="1">
      <c r="A38" s="162" t="s">
        <v>60</v>
      </c>
      <c r="B38" s="163"/>
      <c r="C38" s="164"/>
      <c r="D38" s="95"/>
      <c r="E38" s="145"/>
      <c r="F38" s="96"/>
      <c r="G38" s="97"/>
      <c r="H38" s="3"/>
    </row>
    <row r="39" spans="1:8" ht="16.5" customHeight="1">
      <c r="A39" s="160"/>
      <c r="B39" s="168" t="s">
        <v>13</v>
      </c>
      <c r="C39" s="169"/>
      <c r="D39" s="93">
        <v>1</v>
      </c>
      <c r="E39" s="93">
        <v>128</v>
      </c>
      <c r="F39" s="145">
        <v>5</v>
      </c>
      <c r="G39" s="94">
        <v>250</v>
      </c>
      <c r="H39" s="3"/>
    </row>
    <row r="40" spans="1:8" ht="16.5" customHeight="1">
      <c r="A40" s="160"/>
      <c r="B40" s="168" t="s">
        <v>14</v>
      </c>
      <c r="C40" s="169"/>
      <c r="D40" s="93">
        <v>4</v>
      </c>
      <c r="E40" s="93">
        <v>7</v>
      </c>
      <c r="F40" s="145">
        <v>6</v>
      </c>
      <c r="G40" s="94">
        <v>9</v>
      </c>
      <c r="H40" s="3"/>
    </row>
    <row r="41" spans="1:8" ht="16.5" customHeight="1">
      <c r="A41" s="160"/>
      <c r="B41" s="168" t="s">
        <v>44</v>
      </c>
      <c r="C41" s="169"/>
      <c r="D41" s="93">
        <v>44</v>
      </c>
      <c r="E41" s="93">
        <v>729</v>
      </c>
      <c r="F41" s="145">
        <v>36</v>
      </c>
      <c r="G41" s="94">
        <v>605</v>
      </c>
      <c r="H41" s="3"/>
    </row>
    <row r="42" spans="1:8" ht="16.5" customHeight="1">
      <c r="A42" s="160"/>
      <c r="B42" s="168" t="s">
        <v>46</v>
      </c>
      <c r="C42" s="169"/>
      <c r="D42" s="93">
        <v>478</v>
      </c>
      <c r="E42" s="93">
        <v>3237</v>
      </c>
      <c r="F42" s="145">
        <v>383</v>
      </c>
      <c r="G42" s="94">
        <v>2839</v>
      </c>
      <c r="H42" s="3"/>
    </row>
    <row r="43" spans="1:8" ht="16.5" customHeight="1">
      <c r="A43" s="160"/>
      <c r="B43" s="168" t="s">
        <v>45</v>
      </c>
      <c r="C43" s="169"/>
      <c r="D43" s="93">
        <v>13</v>
      </c>
      <c r="E43" s="93">
        <v>116</v>
      </c>
      <c r="F43" s="145">
        <v>13</v>
      </c>
      <c r="G43" s="94">
        <v>104</v>
      </c>
      <c r="H43" s="3"/>
    </row>
    <row r="44" spans="1:8" ht="16.5" customHeight="1">
      <c r="A44" s="160"/>
      <c r="B44" s="168" t="s">
        <v>47</v>
      </c>
      <c r="C44" s="169"/>
      <c r="D44" s="93">
        <v>47</v>
      </c>
      <c r="E44" s="93">
        <v>194</v>
      </c>
      <c r="F44" s="145">
        <v>47</v>
      </c>
      <c r="G44" s="94">
        <v>180</v>
      </c>
      <c r="H44" s="3"/>
    </row>
    <row r="45" spans="1:8" ht="16.5" customHeight="1">
      <c r="A45" s="160"/>
      <c r="B45" s="179" t="s">
        <v>50</v>
      </c>
      <c r="C45" s="180"/>
      <c r="D45" s="93">
        <v>53</v>
      </c>
      <c r="E45" s="93">
        <v>1492</v>
      </c>
      <c r="F45" s="145">
        <v>56</v>
      </c>
      <c r="G45" s="94">
        <v>1578</v>
      </c>
      <c r="H45" s="3"/>
    </row>
    <row r="46" spans="1:8" ht="16.5" customHeight="1">
      <c r="A46" s="160"/>
      <c r="B46" s="168" t="s">
        <v>82</v>
      </c>
      <c r="C46" s="169"/>
      <c r="D46" s="93">
        <v>241</v>
      </c>
      <c r="E46" s="93">
        <v>1495</v>
      </c>
      <c r="F46" s="145">
        <v>186</v>
      </c>
      <c r="G46" s="94">
        <v>990</v>
      </c>
      <c r="H46" s="3"/>
    </row>
    <row r="47" spans="1:8" ht="16.5" customHeight="1">
      <c r="A47" s="160"/>
      <c r="B47" s="177" t="s">
        <v>51</v>
      </c>
      <c r="C47" s="178"/>
      <c r="D47" s="93">
        <v>214</v>
      </c>
      <c r="E47" s="93">
        <v>1177</v>
      </c>
      <c r="F47" s="145">
        <v>182</v>
      </c>
      <c r="G47" s="94">
        <v>1082</v>
      </c>
      <c r="H47" s="3"/>
    </row>
    <row r="48" spans="1:8" ht="16.5" customHeight="1">
      <c r="A48" s="160"/>
      <c r="B48" s="168" t="s">
        <v>16</v>
      </c>
      <c r="C48" s="169"/>
      <c r="D48" s="93">
        <v>45</v>
      </c>
      <c r="E48" s="93">
        <v>242</v>
      </c>
      <c r="F48" s="145">
        <v>43</v>
      </c>
      <c r="G48" s="94">
        <v>628</v>
      </c>
      <c r="H48" s="3"/>
    </row>
    <row r="49" spans="1:8" ht="16.5" customHeight="1">
      <c r="A49" s="160"/>
      <c r="B49" s="168" t="s">
        <v>15</v>
      </c>
      <c r="C49" s="169"/>
      <c r="D49" s="93">
        <v>156</v>
      </c>
      <c r="E49" s="93">
        <v>2194</v>
      </c>
      <c r="F49" s="145">
        <v>170</v>
      </c>
      <c r="G49" s="94">
        <v>2583</v>
      </c>
      <c r="H49" s="3"/>
    </row>
    <row r="50" spans="1:8" ht="16.5" customHeight="1">
      <c r="A50" s="160"/>
      <c r="B50" s="168" t="s">
        <v>83</v>
      </c>
      <c r="C50" s="169"/>
      <c r="D50" s="93">
        <v>24</v>
      </c>
      <c r="E50" s="93">
        <v>300</v>
      </c>
      <c r="F50" s="145">
        <v>23</v>
      </c>
      <c r="G50" s="94">
        <v>264</v>
      </c>
      <c r="H50" s="3"/>
    </row>
    <row r="51" spans="1:8" ht="16.5" customHeight="1">
      <c r="A51" s="160"/>
      <c r="B51" s="168" t="s">
        <v>18</v>
      </c>
      <c r="C51" s="169"/>
      <c r="D51" s="93">
        <v>154</v>
      </c>
      <c r="E51" s="93">
        <v>1204</v>
      </c>
      <c r="F51" s="145">
        <v>149</v>
      </c>
      <c r="G51" s="94">
        <v>1113</v>
      </c>
      <c r="H51" s="3"/>
    </row>
    <row r="52" spans="1:9" ht="16.5" customHeight="1">
      <c r="A52" s="173"/>
      <c r="B52" s="181" t="s">
        <v>10</v>
      </c>
      <c r="C52" s="181"/>
      <c r="D52" s="99" t="s">
        <v>52</v>
      </c>
      <c r="E52" s="99" t="s">
        <v>52</v>
      </c>
      <c r="F52" s="146">
        <v>19</v>
      </c>
      <c r="G52" s="100">
        <v>586</v>
      </c>
      <c r="H52" s="3"/>
      <c r="I52" s="25"/>
    </row>
    <row r="53" spans="1:9" ht="16.5" customHeight="1">
      <c r="A53" s="149" t="s">
        <v>178</v>
      </c>
      <c r="B53" s="150"/>
      <c r="C53" s="150"/>
      <c r="D53" s="150"/>
      <c r="E53" s="158" t="s">
        <v>179</v>
      </c>
      <c r="F53" s="159"/>
      <c r="G53" s="159"/>
      <c r="H53" s="34"/>
      <c r="I53" s="25"/>
    </row>
    <row r="54" spans="1:10" ht="16.5" customHeight="1">
      <c r="A54" s="154" t="s">
        <v>286</v>
      </c>
      <c r="B54" s="154"/>
      <c r="C54" s="154"/>
      <c r="D54" s="155" t="s">
        <v>287</v>
      </c>
      <c r="E54" s="155"/>
      <c r="F54" s="155"/>
      <c r="G54" s="155"/>
      <c r="H54" s="148"/>
      <c r="I54" s="35"/>
      <c r="J54" s="35"/>
    </row>
    <row r="55" spans="1:10" s="39" customFormat="1" ht="16.5" customHeight="1">
      <c r="A55" s="147" t="s">
        <v>153</v>
      </c>
      <c r="B55" s="147"/>
      <c r="C55" s="147"/>
      <c r="D55" s="104"/>
      <c r="E55" s="105"/>
      <c r="F55" s="104"/>
      <c r="G55" s="104"/>
      <c r="H55" s="38"/>
      <c r="I55" s="35"/>
      <c r="J55" s="35"/>
    </row>
    <row r="56" spans="1:10" s="39" customFormat="1" ht="16.5" customHeight="1">
      <c r="A56" s="151" t="s">
        <v>154</v>
      </c>
      <c r="B56" s="151"/>
      <c r="C56" s="151"/>
      <c r="D56" s="151"/>
      <c r="E56" s="151"/>
      <c r="F56" s="151"/>
      <c r="G56" s="151"/>
      <c r="H56" s="38"/>
      <c r="I56" s="35"/>
      <c r="J56" s="35"/>
    </row>
    <row r="57" spans="1:10" s="39" customFormat="1" ht="16.5" customHeight="1">
      <c r="A57" s="147" t="s">
        <v>152</v>
      </c>
      <c r="B57" s="147"/>
      <c r="C57" s="147"/>
      <c r="D57" s="147"/>
      <c r="E57" s="147"/>
      <c r="F57" s="104"/>
      <c r="G57" s="104"/>
      <c r="H57" s="38"/>
      <c r="I57" s="35"/>
      <c r="J57" s="35"/>
    </row>
    <row r="58" spans="1:10" s="39" customFormat="1" ht="16.5" customHeight="1">
      <c r="A58" s="147" t="s">
        <v>155</v>
      </c>
      <c r="B58" s="147"/>
      <c r="C58" s="147"/>
      <c r="D58" s="147"/>
      <c r="E58" s="147"/>
      <c r="F58" s="147"/>
      <c r="G58" s="104"/>
      <c r="H58" s="38"/>
      <c r="I58" s="35"/>
      <c r="J58" s="35"/>
    </row>
    <row r="59" spans="1:10" ht="16.5" customHeight="1">
      <c r="A59" s="151" t="s">
        <v>156</v>
      </c>
      <c r="B59" s="152"/>
      <c r="C59" s="152"/>
      <c r="D59" s="152"/>
      <c r="E59" s="104"/>
      <c r="F59" s="106"/>
      <c r="G59" s="107"/>
      <c r="H59" s="13"/>
      <c r="I59" s="32"/>
      <c r="J59" s="32"/>
    </row>
    <row r="60" spans="1:8" ht="16.5" customHeight="1">
      <c r="A60" s="152" t="s">
        <v>157</v>
      </c>
      <c r="B60" s="152"/>
      <c r="C60" s="152"/>
      <c r="D60" s="152"/>
      <c r="E60" s="104"/>
      <c r="F60" s="108"/>
      <c r="G60" s="108"/>
      <c r="H60" s="1"/>
    </row>
    <row r="61" spans="1:7" ht="16.5" customHeight="1">
      <c r="A61" s="153"/>
      <c r="B61" s="152"/>
      <c r="C61" s="152"/>
      <c r="D61" s="152"/>
      <c r="E61" s="109"/>
      <c r="F61" s="108" t="s">
        <v>151</v>
      </c>
      <c r="G61" s="108"/>
    </row>
    <row r="62" spans="1:5" ht="13.5" customHeight="1">
      <c r="A62" s="36"/>
      <c r="B62" s="36"/>
      <c r="C62" s="36"/>
      <c r="D62" s="36"/>
      <c r="E62" s="37"/>
    </row>
    <row r="63" spans="1:8" ht="13.5" customHeight="1">
      <c r="A63" s="36"/>
      <c r="B63" s="36"/>
      <c r="C63" s="36"/>
      <c r="D63" s="36"/>
      <c r="E63" s="37"/>
      <c r="F63" s="13"/>
      <c r="G63" s="13"/>
      <c r="H63" s="13"/>
    </row>
    <row r="64" spans="1:4" ht="15" customHeight="1">
      <c r="A64" s="39"/>
      <c r="B64" s="18"/>
      <c r="C64" s="39"/>
      <c r="D64" s="39"/>
    </row>
    <row r="65" spans="1:4" ht="15" customHeight="1">
      <c r="A65" s="39"/>
      <c r="B65" s="39"/>
      <c r="C65" s="39"/>
      <c r="D65" s="39"/>
    </row>
    <row r="66" spans="1:4" ht="15" customHeight="1">
      <c r="A66" s="39"/>
      <c r="B66" s="39"/>
      <c r="C66" s="39"/>
      <c r="D66" s="39"/>
    </row>
    <row r="67" ht="15" customHeight="1"/>
  </sheetData>
  <sheetProtection/>
  <mergeCells count="71">
    <mergeCell ref="B52:C52"/>
    <mergeCell ref="B50:C50"/>
    <mergeCell ref="B51:C51"/>
    <mergeCell ref="B49:C49"/>
    <mergeCell ref="B48:C48"/>
    <mergeCell ref="B12:C12"/>
    <mergeCell ref="B37:C37"/>
    <mergeCell ref="B31:C31"/>
    <mergeCell ref="B20:C20"/>
    <mergeCell ref="B17:C17"/>
    <mergeCell ref="B23:C23"/>
    <mergeCell ref="B11:C11"/>
    <mergeCell ref="B18:C18"/>
    <mergeCell ref="A4:C5"/>
    <mergeCell ref="B19:C19"/>
    <mergeCell ref="D29:E29"/>
    <mergeCell ref="B41:C41"/>
    <mergeCell ref="B22:C22"/>
    <mergeCell ref="B21:C21"/>
    <mergeCell ref="B8:C8"/>
    <mergeCell ref="B10:C10"/>
    <mergeCell ref="B14:C14"/>
    <mergeCell ref="B15:C15"/>
    <mergeCell ref="B25:C25"/>
    <mergeCell ref="B24:C24"/>
    <mergeCell ref="A34:C34"/>
    <mergeCell ref="A32:C32"/>
    <mergeCell ref="B33:C33"/>
    <mergeCell ref="B39:C39"/>
    <mergeCell ref="B35:C35"/>
    <mergeCell ref="B36:C36"/>
    <mergeCell ref="B26:C26"/>
    <mergeCell ref="B27:C27"/>
    <mergeCell ref="A29:C30"/>
    <mergeCell ref="I6:J6"/>
    <mergeCell ref="A35:A37"/>
    <mergeCell ref="A39:A52"/>
    <mergeCell ref="A38:C38"/>
    <mergeCell ref="B47:C47"/>
    <mergeCell ref="B40:C40"/>
    <mergeCell ref="B45:C45"/>
    <mergeCell ref="B46:C46"/>
    <mergeCell ref="I30:J30"/>
    <mergeCell ref="I31:J31"/>
    <mergeCell ref="A1:G1"/>
    <mergeCell ref="I28:J28"/>
    <mergeCell ref="I29:J29"/>
    <mergeCell ref="A9:C9"/>
    <mergeCell ref="A13:C13"/>
    <mergeCell ref="A14:A27"/>
    <mergeCell ref="B16:C16"/>
    <mergeCell ref="I4:J4"/>
    <mergeCell ref="I5:J5"/>
    <mergeCell ref="B6:C6"/>
    <mergeCell ref="A3:D3"/>
    <mergeCell ref="E53:G53"/>
    <mergeCell ref="A10:A12"/>
    <mergeCell ref="A7:C7"/>
    <mergeCell ref="F4:G4"/>
    <mergeCell ref="D4:E4"/>
    <mergeCell ref="B42:C42"/>
    <mergeCell ref="B43:C43"/>
    <mergeCell ref="B44:C44"/>
    <mergeCell ref="F29:G29"/>
    <mergeCell ref="A53:D53"/>
    <mergeCell ref="A56:G56"/>
    <mergeCell ref="A60:D60"/>
    <mergeCell ref="A61:D61"/>
    <mergeCell ref="A59:D59"/>
    <mergeCell ref="A54:C54"/>
    <mergeCell ref="D54:G5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view="pageBreakPreview" zoomScaleSheetLayoutView="100" zoomScalePageLayoutView="0" workbookViewId="0" topLeftCell="A1">
      <selection activeCell="G46" sqref="G46"/>
    </sheetView>
  </sheetViews>
  <sheetFormatPr defaultColWidth="9.00390625" defaultRowHeight="13.5"/>
  <sheetData>
    <row r="1" ht="25.5" customHeight="1"/>
    <row r="2" ht="12" customHeight="1"/>
  </sheetData>
  <sheetProtection/>
  <printOptions/>
  <pageMargins left="0.5905511811023622" right="0.5905511811023622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5"/>
  <sheetViews>
    <sheetView showGridLines="0" view="pageBreakPreview" zoomScaleSheetLayoutView="100" zoomScalePageLayoutView="0" workbookViewId="0" topLeftCell="A1">
      <selection activeCell="B19" sqref="B19:D19"/>
    </sheetView>
  </sheetViews>
  <sheetFormatPr defaultColWidth="9.00390625" defaultRowHeight="13.5"/>
  <cols>
    <col min="1" max="1" width="5.125" style="23" customWidth="1"/>
    <col min="2" max="12" width="7.625" style="23" customWidth="1"/>
    <col min="13" max="14" width="9.00390625" style="25" customWidth="1"/>
    <col min="15" max="15" width="15.75390625" style="25" customWidth="1"/>
    <col min="16" max="40" width="9.00390625" style="25" customWidth="1"/>
    <col min="41" max="16384" width="9.00390625" style="23" customWidth="1"/>
  </cols>
  <sheetData>
    <row r="1" spans="13:40" s="39" customFormat="1" ht="24" customHeight="1"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s="10" customFormat="1" ht="15" customHeight="1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16" customFormat="1" ht="15" customHeight="1">
      <c r="A3" s="42" t="s">
        <v>23</v>
      </c>
      <c r="B3" s="10"/>
      <c r="C3" s="10"/>
      <c r="D3" s="10"/>
      <c r="E3" s="25"/>
      <c r="F3" s="25"/>
      <c r="G3" s="25"/>
      <c r="H3" s="19"/>
      <c r="I3" s="19"/>
      <c r="J3" s="46"/>
      <c r="K3" s="222" t="s">
        <v>145</v>
      </c>
      <c r="L3" s="222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s="2" customFormat="1" ht="15" customHeight="1">
      <c r="A4" s="198" t="s">
        <v>3</v>
      </c>
      <c r="B4" s="199"/>
      <c r="C4" s="199"/>
      <c r="D4" s="200"/>
      <c r="E4" s="229" t="s">
        <v>75</v>
      </c>
      <c r="F4" s="230"/>
      <c r="G4" s="230"/>
      <c r="H4" s="230"/>
      <c r="I4" s="230"/>
      <c r="J4" s="230"/>
      <c r="K4" s="231"/>
      <c r="L4" s="226" t="s">
        <v>24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s="17" customFormat="1" ht="15" customHeight="1">
      <c r="A5" s="201"/>
      <c r="B5" s="196"/>
      <c r="C5" s="196"/>
      <c r="D5" s="197"/>
      <c r="E5" s="232"/>
      <c r="F5" s="233"/>
      <c r="G5" s="233"/>
      <c r="H5" s="233"/>
      <c r="I5" s="233"/>
      <c r="J5" s="233"/>
      <c r="K5" s="234"/>
      <c r="L5" s="227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22" customFormat="1" ht="45" customHeight="1">
      <c r="A6" s="202"/>
      <c r="B6" s="203"/>
      <c r="C6" s="203"/>
      <c r="D6" s="204"/>
      <c r="E6" s="49" t="s">
        <v>32</v>
      </c>
      <c r="F6" s="50" t="s">
        <v>33</v>
      </c>
      <c r="G6" s="50" t="s">
        <v>25</v>
      </c>
      <c r="H6" s="51" t="s">
        <v>26</v>
      </c>
      <c r="I6" s="51" t="s">
        <v>27</v>
      </c>
      <c r="J6" s="51" t="s">
        <v>28</v>
      </c>
      <c r="K6" s="52" t="s">
        <v>144</v>
      </c>
      <c r="L6" s="228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13" s="21" customFormat="1" ht="20.25" customHeight="1">
      <c r="A7" s="205" t="s">
        <v>5</v>
      </c>
      <c r="B7" s="206"/>
      <c r="C7" s="206"/>
      <c r="D7" s="207"/>
      <c r="E7" s="53">
        <f>E8+E10+E14</f>
        <v>1937</v>
      </c>
      <c r="F7" s="53">
        <f>F8+F10+F14</f>
        <v>1191</v>
      </c>
      <c r="G7" s="53">
        <f>G8+G10+G14</f>
        <v>341</v>
      </c>
      <c r="H7" s="53">
        <f>H8+H10+H14</f>
        <v>231</v>
      </c>
      <c r="I7" s="53">
        <f>I10+I14+I8</f>
        <v>70</v>
      </c>
      <c r="J7" s="53">
        <f>J14+J10</f>
        <v>93</v>
      </c>
      <c r="K7" s="53">
        <f>K14</f>
        <v>11</v>
      </c>
      <c r="L7" s="54">
        <f>L8+L10+L14</f>
        <v>17197</v>
      </c>
      <c r="M7" s="24"/>
    </row>
    <row r="8" spans="1:13" s="21" customFormat="1" ht="20.25" customHeight="1">
      <c r="A8" s="195" t="s">
        <v>56</v>
      </c>
      <c r="B8" s="196"/>
      <c r="C8" s="196"/>
      <c r="D8" s="197"/>
      <c r="E8" s="53">
        <f>E9</f>
        <v>21</v>
      </c>
      <c r="F8" s="53">
        <f aca="true" t="shared" si="0" ref="F8:K8">F9</f>
        <v>5</v>
      </c>
      <c r="G8" s="53">
        <f t="shared" si="0"/>
        <v>9</v>
      </c>
      <c r="H8" s="53">
        <f t="shared" si="0"/>
        <v>5</v>
      </c>
      <c r="I8" s="53">
        <f t="shared" si="0"/>
        <v>2</v>
      </c>
      <c r="J8" s="53" t="str">
        <f t="shared" si="0"/>
        <v>-</v>
      </c>
      <c r="K8" s="53" t="str">
        <f t="shared" si="0"/>
        <v>-</v>
      </c>
      <c r="L8" s="54">
        <f>L9</f>
        <v>182</v>
      </c>
      <c r="M8" s="24"/>
    </row>
    <row r="9" spans="1:13" s="21" customFormat="1" ht="20.25" customHeight="1">
      <c r="A9" s="55"/>
      <c r="B9" s="180" t="s">
        <v>6</v>
      </c>
      <c r="C9" s="212"/>
      <c r="D9" s="212"/>
      <c r="E9" s="53">
        <f>F9+G9+H9+I9</f>
        <v>21</v>
      </c>
      <c r="F9" s="53">
        <v>5</v>
      </c>
      <c r="G9" s="53">
        <v>9</v>
      </c>
      <c r="H9" s="53">
        <v>5</v>
      </c>
      <c r="I9" s="56">
        <v>2</v>
      </c>
      <c r="J9" s="53" t="s">
        <v>2</v>
      </c>
      <c r="K9" s="53" t="s">
        <v>2</v>
      </c>
      <c r="L9" s="57">
        <v>182</v>
      </c>
      <c r="M9" s="24"/>
    </row>
    <row r="10" spans="1:13" s="21" customFormat="1" ht="20.25" customHeight="1">
      <c r="A10" s="195" t="s">
        <v>57</v>
      </c>
      <c r="B10" s="196"/>
      <c r="C10" s="196"/>
      <c r="D10" s="197"/>
      <c r="E10" s="53">
        <f>E11+E12+E13</f>
        <v>442</v>
      </c>
      <c r="F10" s="53">
        <f>F12+F13</f>
        <v>240</v>
      </c>
      <c r="G10" s="53">
        <f>G11+G12+G13</f>
        <v>86</v>
      </c>
      <c r="H10" s="53">
        <f>H11+H12+H13</f>
        <v>70</v>
      </c>
      <c r="I10" s="53">
        <f>I13+I12</f>
        <v>18</v>
      </c>
      <c r="J10" s="53">
        <f>J12+J13</f>
        <v>28</v>
      </c>
      <c r="K10" s="53" t="s">
        <v>2</v>
      </c>
      <c r="L10" s="54">
        <f>L11+L12+L13</f>
        <v>4500</v>
      </c>
      <c r="M10" s="24"/>
    </row>
    <row r="11" spans="1:12" s="21" customFormat="1" ht="20.25" customHeight="1">
      <c r="A11" s="58"/>
      <c r="B11" s="213" t="s">
        <v>49</v>
      </c>
      <c r="C11" s="214"/>
      <c r="D11" s="215"/>
      <c r="E11" s="53">
        <f>G11+H11</f>
        <v>5</v>
      </c>
      <c r="F11" s="53" t="s">
        <v>2</v>
      </c>
      <c r="G11" s="53">
        <v>2</v>
      </c>
      <c r="H11" s="53">
        <v>3</v>
      </c>
      <c r="I11" s="53" t="s">
        <v>2</v>
      </c>
      <c r="J11" s="53" t="s">
        <v>2</v>
      </c>
      <c r="K11" s="53" t="s">
        <v>2</v>
      </c>
      <c r="L11" s="57">
        <v>54</v>
      </c>
    </row>
    <row r="12" spans="1:12" s="21" customFormat="1" ht="20.25" customHeight="1">
      <c r="A12" s="58"/>
      <c r="B12" s="180" t="s">
        <v>7</v>
      </c>
      <c r="C12" s="212"/>
      <c r="D12" s="212"/>
      <c r="E12" s="53">
        <f>F12+G12+H12+I12+J12</f>
        <v>278</v>
      </c>
      <c r="F12" s="53">
        <v>168</v>
      </c>
      <c r="G12" s="53">
        <v>55</v>
      </c>
      <c r="H12" s="53">
        <v>38</v>
      </c>
      <c r="I12" s="53">
        <v>10</v>
      </c>
      <c r="J12" s="53">
        <v>7</v>
      </c>
      <c r="K12" s="53" t="s">
        <v>2</v>
      </c>
      <c r="L12" s="57">
        <v>1843</v>
      </c>
    </row>
    <row r="13" spans="1:12" s="14" customFormat="1" ht="20.25" customHeight="1">
      <c r="A13" s="59"/>
      <c r="B13" s="180" t="s">
        <v>8</v>
      </c>
      <c r="C13" s="212"/>
      <c r="D13" s="212"/>
      <c r="E13" s="53">
        <f>F13+G13+H13+I13+J13</f>
        <v>159</v>
      </c>
      <c r="F13" s="53">
        <v>72</v>
      </c>
      <c r="G13" s="53">
        <v>29</v>
      </c>
      <c r="H13" s="53">
        <v>29</v>
      </c>
      <c r="I13" s="53">
        <v>8</v>
      </c>
      <c r="J13" s="53">
        <v>21</v>
      </c>
      <c r="K13" s="53" t="s">
        <v>2</v>
      </c>
      <c r="L13" s="57">
        <v>2603</v>
      </c>
    </row>
    <row r="14" spans="1:12" s="14" customFormat="1" ht="20.25" customHeight="1">
      <c r="A14" s="195" t="s">
        <v>58</v>
      </c>
      <c r="B14" s="196"/>
      <c r="C14" s="196"/>
      <c r="D14" s="197"/>
      <c r="E14" s="53">
        <f aca="true" t="shared" si="1" ref="E14:L14">SUM(E15:E28)</f>
        <v>1474</v>
      </c>
      <c r="F14" s="53">
        <f t="shared" si="1"/>
        <v>946</v>
      </c>
      <c r="G14" s="53">
        <f t="shared" si="1"/>
        <v>246</v>
      </c>
      <c r="H14" s="53">
        <f t="shared" si="1"/>
        <v>156</v>
      </c>
      <c r="I14" s="53">
        <f t="shared" si="1"/>
        <v>50</v>
      </c>
      <c r="J14" s="53">
        <f t="shared" si="1"/>
        <v>65</v>
      </c>
      <c r="K14" s="53">
        <f t="shared" si="1"/>
        <v>11</v>
      </c>
      <c r="L14" s="54">
        <f t="shared" si="1"/>
        <v>12515</v>
      </c>
    </row>
    <row r="15" spans="1:12" s="21" customFormat="1" ht="20.25" customHeight="1">
      <c r="A15" s="58"/>
      <c r="B15" s="219" t="s">
        <v>9</v>
      </c>
      <c r="C15" s="220"/>
      <c r="D15" s="221"/>
      <c r="E15" s="53">
        <f>J15</f>
        <v>1</v>
      </c>
      <c r="F15" s="53" t="s">
        <v>2</v>
      </c>
      <c r="G15" s="53" t="s">
        <v>2</v>
      </c>
      <c r="H15" s="53" t="s">
        <v>2</v>
      </c>
      <c r="I15" s="53" t="s">
        <v>2</v>
      </c>
      <c r="J15" s="53">
        <v>1</v>
      </c>
      <c r="K15" s="53" t="s">
        <v>2</v>
      </c>
      <c r="L15" s="57">
        <v>128</v>
      </c>
    </row>
    <row r="16" spans="1:12" s="21" customFormat="1" ht="20.25" customHeight="1">
      <c r="A16" s="58"/>
      <c r="B16" s="179" t="s">
        <v>14</v>
      </c>
      <c r="C16" s="208"/>
      <c r="D16" s="180"/>
      <c r="E16" s="53">
        <f>F16</f>
        <v>4</v>
      </c>
      <c r="F16" s="53">
        <v>4</v>
      </c>
      <c r="G16" s="53" t="s">
        <v>2</v>
      </c>
      <c r="H16" s="53" t="s">
        <v>2</v>
      </c>
      <c r="I16" s="53" t="s">
        <v>2</v>
      </c>
      <c r="J16" s="53" t="s">
        <v>2</v>
      </c>
      <c r="K16" s="53" t="s">
        <v>2</v>
      </c>
      <c r="L16" s="57">
        <v>7</v>
      </c>
    </row>
    <row r="17" spans="1:12" s="21" customFormat="1" ht="20.25" customHeight="1">
      <c r="A17" s="58"/>
      <c r="B17" s="179" t="s">
        <v>44</v>
      </c>
      <c r="C17" s="208"/>
      <c r="D17" s="180"/>
      <c r="E17" s="53">
        <f>F17+G17+H17+I17+J17</f>
        <v>44</v>
      </c>
      <c r="F17" s="53">
        <v>15</v>
      </c>
      <c r="G17" s="53">
        <v>9</v>
      </c>
      <c r="H17" s="53">
        <v>11</v>
      </c>
      <c r="I17" s="53">
        <v>5</v>
      </c>
      <c r="J17" s="53">
        <v>4</v>
      </c>
      <c r="K17" s="53" t="s">
        <v>2</v>
      </c>
      <c r="L17" s="57">
        <v>729</v>
      </c>
    </row>
    <row r="18" spans="1:12" s="21" customFormat="1" ht="20.25" customHeight="1">
      <c r="A18" s="58"/>
      <c r="B18" s="179" t="s">
        <v>62</v>
      </c>
      <c r="C18" s="208"/>
      <c r="D18" s="180"/>
      <c r="E18" s="53">
        <f>F18+G18+H18+I18+J18+K18</f>
        <v>478</v>
      </c>
      <c r="F18" s="53">
        <v>300</v>
      </c>
      <c r="G18" s="53">
        <v>89</v>
      </c>
      <c r="H18" s="53">
        <v>52</v>
      </c>
      <c r="I18" s="53">
        <v>16</v>
      </c>
      <c r="J18" s="53">
        <v>16</v>
      </c>
      <c r="K18" s="53">
        <v>5</v>
      </c>
      <c r="L18" s="57">
        <v>3237</v>
      </c>
    </row>
    <row r="19" spans="1:12" s="21" customFormat="1" ht="20.25" customHeight="1">
      <c r="A19" s="58"/>
      <c r="B19" s="179" t="s">
        <v>45</v>
      </c>
      <c r="C19" s="208"/>
      <c r="D19" s="180"/>
      <c r="E19" s="53">
        <f>F19+H19+I19+G19</f>
        <v>13</v>
      </c>
      <c r="F19" s="53">
        <v>5</v>
      </c>
      <c r="G19" s="53">
        <v>1</v>
      </c>
      <c r="H19" s="53">
        <v>6</v>
      </c>
      <c r="I19" s="53">
        <v>1</v>
      </c>
      <c r="J19" s="53" t="s">
        <v>2</v>
      </c>
      <c r="K19" s="53" t="s">
        <v>2</v>
      </c>
      <c r="L19" s="57">
        <v>116</v>
      </c>
    </row>
    <row r="20" spans="1:12" s="21" customFormat="1" ht="20.25" customHeight="1">
      <c r="A20" s="58"/>
      <c r="B20" s="179" t="s">
        <v>65</v>
      </c>
      <c r="C20" s="208"/>
      <c r="D20" s="180"/>
      <c r="E20" s="53">
        <f>F20+G20+H20</f>
        <v>47</v>
      </c>
      <c r="F20" s="53">
        <v>34</v>
      </c>
      <c r="G20" s="53">
        <v>8</v>
      </c>
      <c r="H20" s="53">
        <v>5</v>
      </c>
      <c r="I20" s="53" t="s">
        <v>2</v>
      </c>
      <c r="J20" s="53" t="s">
        <v>2</v>
      </c>
      <c r="K20" s="53" t="s">
        <v>2</v>
      </c>
      <c r="L20" s="57">
        <v>194</v>
      </c>
    </row>
    <row r="21" spans="1:12" s="21" customFormat="1" ht="20.25" customHeight="1">
      <c r="A21" s="58"/>
      <c r="B21" s="223" t="s">
        <v>50</v>
      </c>
      <c r="C21" s="224"/>
      <c r="D21" s="225"/>
      <c r="E21" s="53">
        <f>F21+G21+H21+I21+J21</f>
        <v>53</v>
      </c>
      <c r="F21" s="53">
        <v>39</v>
      </c>
      <c r="G21" s="53">
        <v>7</v>
      </c>
      <c r="H21" s="53">
        <v>1</v>
      </c>
      <c r="I21" s="53">
        <v>3</v>
      </c>
      <c r="J21" s="53">
        <v>3</v>
      </c>
      <c r="K21" s="53" t="s">
        <v>2</v>
      </c>
      <c r="L21" s="57">
        <v>1492</v>
      </c>
    </row>
    <row r="22" spans="1:12" s="21" customFormat="1" ht="20.25" customHeight="1">
      <c r="A22" s="58"/>
      <c r="B22" s="179" t="s">
        <v>53</v>
      </c>
      <c r="C22" s="208"/>
      <c r="D22" s="180"/>
      <c r="E22" s="53">
        <f>F22+G22+H22+I22+J22+K22</f>
        <v>241</v>
      </c>
      <c r="F22" s="53">
        <v>160</v>
      </c>
      <c r="G22" s="53">
        <v>48</v>
      </c>
      <c r="H22" s="53">
        <v>22</v>
      </c>
      <c r="I22" s="53">
        <v>4</v>
      </c>
      <c r="J22" s="53">
        <v>6</v>
      </c>
      <c r="K22" s="53">
        <v>1</v>
      </c>
      <c r="L22" s="57">
        <v>1495</v>
      </c>
    </row>
    <row r="23" spans="1:12" s="21" customFormat="1" ht="20.25" customHeight="1">
      <c r="A23" s="58"/>
      <c r="B23" s="209" t="s">
        <v>51</v>
      </c>
      <c r="C23" s="210"/>
      <c r="D23" s="211"/>
      <c r="E23" s="53">
        <f>F23+G23+H23+I23+J23+K23</f>
        <v>214</v>
      </c>
      <c r="F23" s="53">
        <v>187</v>
      </c>
      <c r="G23" s="53">
        <v>15</v>
      </c>
      <c r="H23" s="53">
        <v>6</v>
      </c>
      <c r="I23" s="53">
        <v>1</v>
      </c>
      <c r="J23" s="53">
        <v>4</v>
      </c>
      <c r="K23" s="53">
        <v>1</v>
      </c>
      <c r="L23" s="57">
        <v>1177</v>
      </c>
    </row>
    <row r="24" spans="1:12" s="21" customFormat="1" ht="20.25" customHeight="1">
      <c r="A24" s="58"/>
      <c r="B24" s="179" t="s">
        <v>16</v>
      </c>
      <c r="C24" s="208"/>
      <c r="D24" s="180"/>
      <c r="E24" s="53">
        <f>F24+G24+H24+I24+J24+K24</f>
        <v>45</v>
      </c>
      <c r="F24" s="53">
        <v>32</v>
      </c>
      <c r="G24" s="53">
        <v>5</v>
      </c>
      <c r="H24" s="53">
        <v>4</v>
      </c>
      <c r="I24" s="53">
        <v>1</v>
      </c>
      <c r="J24" s="53">
        <v>2</v>
      </c>
      <c r="K24" s="53">
        <v>1</v>
      </c>
      <c r="L24" s="57">
        <v>242</v>
      </c>
    </row>
    <row r="25" spans="1:12" s="21" customFormat="1" ht="20.25" customHeight="1">
      <c r="A25" s="58"/>
      <c r="B25" s="179" t="s">
        <v>15</v>
      </c>
      <c r="C25" s="208"/>
      <c r="D25" s="180"/>
      <c r="E25" s="53">
        <f>F25+G25+H25+I25+J25</f>
        <v>156</v>
      </c>
      <c r="F25" s="53">
        <v>50</v>
      </c>
      <c r="G25" s="53">
        <v>39</v>
      </c>
      <c r="H25" s="53">
        <v>33</v>
      </c>
      <c r="I25" s="53">
        <v>15</v>
      </c>
      <c r="J25" s="53">
        <v>19</v>
      </c>
      <c r="K25" s="53" t="s">
        <v>2</v>
      </c>
      <c r="L25" s="57">
        <v>2194</v>
      </c>
    </row>
    <row r="26" spans="1:12" s="14" customFormat="1" ht="20.25" customHeight="1">
      <c r="A26" s="60"/>
      <c r="B26" s="179" t="s">
        <v>17</v>
      </c>
      <c r="C26" s="208"/>
      <c r="D26" s="180"/>
      <c r="E26" s="53">
        <f>F26+G26+H26+J26+K26</f>
        <v>24</v>
      </c>
      <c r="F26" s="53">
        <v>11</v>
      </c>
      <c r="G26" s="53">
        <v>4</v>
      </c>
      <c r="H26" s="53">
        <v>5</v>
      </c>
      <c r="I26" s="53" t="s">
        <v>2</v>
      </c>
      <c r="J26" s="53">
        <v>2</v>
      </c>
      <c r="K26" s="53">
        <v>2</v>
      </c>
      <c r="L26" s="57">
        <v>300</v>
      </c>
    </row>
    <row r="27" spans="1:12" s="26" customFormat="1" ht="20.25" customHeight="1">
      <c r="A27" s="61"/>
      <c r="B27" s="219" t="s">
        <v>18</v>
      </c>
      <c r="C27" s="220"/>
      <c r="D27" s="221"/>
      <c r="E27" s="53">
        <f>SUM(F27,G27,H27,I27,J27,K27)</f>
        <v>154</v>
      </c>
      <c r="F27" s="53">
        <v>109</v>
      </c>
      <c r="G27" s="53">
        <v>21</v>
      </c>
      <c r="H27" s="53">
        <v>11</v>
      </c>
      <c r="I27" s="53">
        <v>4</v>
      </c>
      <c r="J27" s="53">
        <v>8</v>
      </c>
      <c r="K27" s="53">
        <v>1</v>
      </c>
      <c r="L27" s="57">
        <v>1204</v>
      </c>
    </row>
    <row r="28" spans="1:256" s="10" customFormat="1" ht="20.25" customHeight="1">
      <c r="A28" s="62"/>
      <c r="B28" s="216" t="s">
        <v>29</v>
      </c>
      <c r="C28" s="217"/>
      <c r="D28" s="218"/>
      <c r="E28" s="53" t="s">
        <v>52</v>
      </c>
      <c r="F28" s="53" t="s">
        <v>52</v>
      </c>
      <c r="G28" s="53" t="s">
        <v>52</v>
      </c>
      <c r="H28" s="53" t="s">
        <v>52</v>
      </c>
      <c r="I28" s="53" t="s">
        <v>52</v>
      </c>
      <c r="J28" s="53" t="s">
        <v>52</v>
      </c>
      <c r="K28" s="53" t="s">
        <v>52</v>
      </c>
      <c r="L28" s="63" t="s">
        <v>52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12" s="11" customFormat="1" ht="13.5" customHeight="1">
      <c r="A29" s="191" t="s">
        <v>158</v>
      </c>
      <c r="B29" s="192"/>
      <c r="C29" s="192"/>
      <c r="D29" s="192"/>
      <c r="E29" s="192"/>
      <c r="F29" s="192"/>
      <c r="G29" s="192"/>
      <c r="H29" s="193" t="s">
        <v>143</v>
      </c>
      <c r="I29" s="194"/>
      <c r="J29" s="194"/>
      <c r="K29" s="194"/>
      <c r="L29" s="194"/>
    </row>
    <row r="30" spans="1:8" s="25" customFormat="1" ht="13.5" customHeight="1">
      <c r="A30" s="190" t="s">
        <v>159</v>
      </c>
      <c r="B30" s="190"/>
      <c r="C30" s="190"/>
      <c r="D30" s="190"/>
      <c r="E30" s="190"/>
      <c r="F30" s="190"/>
      <c r="G30" s="190"/>
      <c r="H30" s="23"/>
    </row>
    <row r="31" spans="1:8" s="26" customFormat="1" ht="13.5" customHeight="1">
      <c r="A31" s="190" t="s">
        <v>160</v>
      </c>
      <c r="B31" s="190"/>
      <c r="C31" s="190"/>
      <c r="D31" s="190"/>
      <c r="E31" s="190"/>
      <c r="F31" s="190"/>
      <c r="G31" s="190"/>
      <c r="H31" s="23"/>
    </row>
    <row r="32" spans="1:8" s="25" customFormat="1" ht="13.5" customHeight="1">
      <c r="A32" s="190" t="s">
        <v>161</v>
      </c>
      <c r="B32" s="190"/>
      <c r="C32" s="190"/>
      <c r="D32" s="190"/>
      <c r="E32" s="190"/>
      <c r="F32" s="190"/>
      <c r="G32" s="190"/>
      <c r="H32" s="23"/>
    </row>
    <row r="33" spans="1:8" s="25" customFormat="1" ht="13.5" customHeight="1">
      <c r="A33" s="190" t="s">
        <v>162</v>
      </c>
      <c r="B33" s="190"/>
      <c r="C33" s="190"/>
      <c r="D33" s="190"/>
      <c r="E33" s="190"/>
      <c r="F33" s="190"/>
      <c r="G33" s="41"/>
      <c r="H33" s="23"/>
    </row>
    <row r="34" spans="1:8" s="25" customFormat="1" ht="13.5" customHeight="1">
      <c r="A34" s="190" t="s">
        <v>163</v>
      </c>
      <c r="B34" s="190"/>
      <c r="C34" s="190"/>
      <c r="D34" s="190"/>
      <c r="E34" s="190"/>
      <c r="F34" s="190"/>
      <c r="G34" s="41"/>
      <c r="H34" s="23"/>
    </row>
    <row r="35" spans="1:8" s="25" customFormat="1" ht="13.5" customHeight="1">
      <c r="A35" s="190" t="s">
        <v>171</v>
      </c>
      <c r="B35" s="190"/>
      <c r="C35" s="190"/>
      <c r="D35" s="190"/>
      <c r="E35" s="190"/>
      <c r="F35" s="190"/>
      <c r="G35" s="41"/>
      <c r="H35" s="23"/>
    </row>
    <row r="36" spans="1:7" s="25" customFormat="1" ht="13.5" customHeight="1">
      <c r="A36" s="29"/>
      <c r="B36" s="29"/>
      <c r="C36" s="29"/>
      <c r="D36" s="29"/>
      <c r="E36" s="29"/>
      <c r="F36" s="29"/>
      <c r="G36" s="29"/>
    </row>
    <row r="37" spans="1:40" ht="19.5" customHeight="1">
      <c r="A37" s="29"/>
      <c r="B37" s="29"/>
      <c r="C37" s="29"/>
      <c r="D37" s="29"/>
      <c r="E37" s="29"/>
      <c r="F37" s="29"/>
      <c r="G37" s="29"/>
      <c r="H37" s="25"/>
      <c r="I37" s="25"/>
      <c r="J37" s="25"/>
      <c r="K37" s="25"/>
      <c r="L37" s="25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2:40" ht="19.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2:40" ht="19.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2:40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2:40" ht="19.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2:40" ht="19.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2:40" ht="19.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2:40" ht="19.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2:40" ht="9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</sheetData>
  <sheetProtection/>
  <mergeCells count="34">
    <mergeCell ref="K3:L3"/>
    <mergeCell ref="B19:D19"/>
    <mergeCell ref="B20:D20"/>
    <mergeCell ref="B22:D22"/>
    <mergeCell ref="B21:D21"/>
    <mergeCell ref="B16:D16"/>
    <mergeCell ref="B13:D13"/>
    <mergeCell ref="B15:D15"/>
    <mergeCell ref="L4:L6"/>
    <mergeCell ref="E4:K5"/>
    <mergeCell ref="B11:D11"/>
    <mergeCell ref="B9:D9"/>
    <mergeCell ref="B28:D28"/>
    <mergeCell ref="B18:D18"/>
    <mergeCell ref="B26:D26"/>
    <mergeCell ref="B27:D27"/>
    <mergeCell ref="B24:D24"/>
    <mergeCell ref="H29:L29"/>
    <mergeCell ref="A8:D8"/>
    <mergeCell ref="A10:D10"/>
    <mergeCell ref="A14:D14"/>
    <mergeCell ref="A4:D6"/>
    <mergeCell ref="A7:D7"/>
    <mergeCell ref="B17:D17"/>
    <mergeCell ref="B23:D23"/>
    <mergeCell ref="B25:D25"/>
    <mergeCell ref="B12:D12"/>
    <mergeCell ref="A35:F35"/>
    <mergeCell ref="A29:G29"/>
    <mergeCell ref="A33:F33"/>
    <mergeCell ref="A34:F34"/>
    <mergeCell ref="A30:G30"/>
    <mergeCell ref="A31:G31"/>
    <mergeCell ref="A32:G3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4" r:id="rId1"/>
  <ignoredErrors>
    <ignoredError sqref="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2.50390625" style="23" customWidth="1"/>
    <col min="4" max="8" width="15.25390625" style="23" customWidth="1"/>
    <col min="9" max="9" width="1.875" style="23" customWidth="1"/>
    <col min="10" max="12" width="6.375" style="23" customWidth="1"/>
    <col min="13" max="16" width="9.00390625" style="23" customWidth="1"/>
    <col min="17" max="17" width="10.375" style="23" customWidth="1"/>
    <col min="18" max="20" width="12.125" style="23" customWidth="1"/>
    <col min="21" max="16384" width="9.00390625" style="23" customWidth="1"/>
  </cols>
  <sheetData>
    <row r="1" s="39" customFormat="1" ht="22.5" customHeight="1"/>
    <row r="2" spans="1:10" ht="15" customHeight="1">
      <c r="A2" s="44" t="s">
        <v>166</v>
      </c>
      <c r="B2" s="33"/>
      <c r="C2" s="33"/>
      <c r="D2" s="33"/>
      <c r="E2" s="33"/>
      <c r="F2" s="33"/>
      <c r="G2" s="31"/>
      <c r="H2" s="43" t="s">
        <v>150</v>
      </c>
      <c r="I2" s="27"/>
      <c r="J2" s="27"/>
    </row>
    <row r="3" spans="1:10" ht="15" customHeight="1">
      <c r="A3" s="64"/>
      <c r="B3" s="65"/>
      <c r="C3" s="66"/>
      <c r="D3" s="67"/>
      <c r="E3" s="68" t="s">
        <v>39</v>
      </c>
      <c r="F3" s="69" t="s">
        <v>36</v>
      </c>
      <c r="G3" s="70" t="s">
        <v>37</v>
      </c>
      <c r="H3" s="71" t="s">
        <v>38</v>
      </c>
      <c r="I3" s="9"/>
      <c r="J3" s="9"/>
    </row>
    <row r="4" spans="1:10" ht="22.5" customHeight="1">
      <c r="A4" s="250" t="s">
        <v>168</v>
      </c>
      <c r="B4" s="248"/>
      <c r="C4" s="249"/>
      <c r="D4" s="72" t="s">
        <v>30</v>
      </c>
      <c r="E4" s="73">
        <f>SUM(F4:H4)</f>
        <v>1937</v>
      </c>
      <c r="F4" s="73">
        <f aca="true" t="shared" si="0" ref="F4:H5">F6+F10+F18</f>
        <v>944</v>
      </c>
      <c r="G4" s="73">
        <f t="shared" si="0"/>
        <v>477</v>
      </c>
      <c r="H4" s="74">
        <f t="shared" si="0"/>
        <v>516</v>
      </c>
      <c r="I4" s="21"/>
      <c r="J4" s="21"/>
    </row>
    <row r="5" spans="1:10" ht="22.5" customHeight="1">
      <c r="A5" s="205"/>
      <c r="B5" s="206"/>
      <c r="C5" s="207"/>
      <c r="D5" s="75" t="s">
        <v>31</v>
      </c>
      <c r="E5" s="73">
        <f>SUM(F5:H5)</f>
        <v>17197</v>
      </c>
      <c r="F5" s="73">
        <f t="shared" si="0"/>
        <v>10245</v>
      </c>
      <c r="G5" s="73">
        <f t="shared" si="0"/>
        <v>3290</v>
      </c>
      <c r="H5" s="74">
        <f t="shared" si="0"/>
        <v>3662</v>
      </c>
      <c r="I5" s="21"/>
      <c r="J5" s="21"/>
    </row>
    <row r="6" spans="1:10" ht="22.5" customHeight="1">
      <c r="A6" s="251" t="s">
        <v>167</v>
      </c>
      <c r="B6" s="248"/>
      <c r="C6" s="249"/>
      <c r="D6" s="76" t="s">
        <v>30</v>
      </c>
      <c r="E6" s="73">
        <f>E8</f>
        <v>21</v>
      </c>
      <c r="F6" s="73">
        <f>F8</f>
        <v>9</v>
      </c>
      <c r="G6" s="73">
        <f aca="true" t="shared" si="1" ref="F6:H7">G8</f>
        <v>7</v>
      </c>
      <c r="H6" s="74">
        <f t="shared" si="1"/>
        <v>5</v>
      </c>
      <c r="I6" s="21"/>
      <c r="J6" s="21"/>
    </row>
    <row r="7" spans="1:10" ht="22.5" customHeight="1">
      <c r="A7" s="250"/>
      <c r="B7" s="248"/>
      <c r="C7" s="249"/>
      <c r="D7" s="76" t="s">
        <v>31</v>
      </c>
      <c r="E7" s="73">
        <f>E9</f>
        <v>182</v>
      </c>
      <c r="F7" s="73">
        <f t="shared" si="1"/>
        <v>88</v>
      </c>
      <c r="G7" s="73">
        <f t="shared" si="1"/>
        <v>63</v>
      </c>
      <c r="H7" s="74">
        <f t="shared" si="1"/>
        <v>31</v>
      </c>
      <c r="I7" s="21"/>
      <c r="J7" s="21"/>
    </row>
    <row r="8" spans="1:10" ht="22.5" customHeight="1">
      <c r="A8" s="77"/>
      <c r="B8" s="240" t="s">
        <v>6</v>
      </c>
      <c r="C8" s="236"/>
      <c r="D8" s="72" t="s">
        <v>30</v>
      </c>
      <c r="E8" s="73">
        <f>SUM(F8:H8)</f>
        <v>21</v>
      </c>
      <c r="F8" s="73">
        <v>9</v>
      </c>
      <c r="G8" s="73">
        <v>7</v>
      </c>
      <c r="H8" s="74">
        <v>5</v>
      </c>
      <c r="I8" s="21"/>
      <c r="J8" s="21"/>
    </row>
    <row r="9" spans="1:10" ht="22.5" customHeight="1">
      <c r="A9" s="78"/>
      <c r="B9" s="237"/>
      <c r="C9" s="241"/>
      <c r="D9" s="75" t="s">
        <v>31</v>
      </c>
      <c r="E9" s="73">
        <f>SUM(F9:H9)</f>
        <v>182</v>
      </c>
      <c r="F9" s="73">
        <v>88</v>
      </c>
      <c r="G9" s="73">
        <v>63</v>
      </c>
      <c r="H9" s="74">
        <v>31</v>
      </c>
      <c r="I9" s="21"/>
      <c r="J9" s="21"/>
    </row>
    <row r="10" spans="1:10" ht="22.5" customHeight="1">
      <c r="A10" s="247" t="s">
        <v>169</v>
      </c>
      <c r="B10" s="248"/>
      <c r="C10" s="249"/>
      <c r="D10" s="76" t="s">
        <v>30</v>
      </c>
      <c r="E10" s="73">
        <f>SUM(E12,E14,E16)</f>
        <v>442</v>
      </c>
      <c r="F10" s="73">
        <f>F12+F14+F16</f>
        <v>223</v>
      </c>
      <c r="G10" s="73">
        <f aca="true" t="shared" si="2" ref="F10:H11">G12+G14+G16</f>
        <v>121</v>
      </c>
      <c r="H10" s="74">
        <f t="shared" si="2"/>
        <v>98</v>
      </c>
      <c r="I10" s="21"/>
      <c r="J10" s="21"/>
    </row>
    <row r="11" spans="1:10" ht="22.5" customHeight="1">
      <c r="A11" s="250"/>
      <c r="B11" s="248"/>
      <c r="C11" s="249"/>
      <c r="D11" s="76" t="s">
        <v>31</v>
      </c>
      <c r="E11" s="73">
        <f>E13+E15+E17</f>
        <v>4500</v>
      </c>
      <c r="F11" s="73">
        <f t="shared" si="2"/>
        <v>2809</v>
      </c>
      <c r="G11" s="73">
        <f t="shared" si="2"/>
        <v>1186</v>
      </c>
      <c r="H11" s="74">
        <f t="shared" si="2"/>
        <v>505</v>
      </c>
      <c r="I11" s="21"/>
      <c r="J11" s="21"/>
    </row>
    <row r="12" spans="1:10" ht="22.5" customHeight="1">
      <c r="A12" s="79"/>
      <c r="B12" s="235" t="s">
        <v>66</v>
      </c>
      <c r="C12" s="242"/>
      <c r="D12" s="72" t="s">
        <v>30</v>
      </c>
      <c r="E12" s="47">
        <f aca="true" t="shared" si="3" ref="E12:E17">SUM(F12:H12)</f>
        <v>5</v>
      </c>
      <c r="F12" s="47">
        <v>0</v>
      </c>
      <c r="G12" s="47">
        <v>4</v>
      </c>
      <c r="H12" s="48">
        <v>1</v>
      </c>
      <c r="I12" s="21"/>
      <c r="J12" s="21"/>
    </row>
    <row r="13" spans="1:10" ht="22.5" customHeight="1">
      <c r="A13" s="79"/>
      <c r="B13" s="243"/>
      <c r="C13" s="244"/>
      <c r="D13" s="76" t="s">
        <v>31</v>
      </c>
      <c r="E13" s="47">
        <f t="shared" si="3"/>
        <v>54</v>
      </c>
      <c r="F13" s="47">
        <v>0</v>
      </c>
      <c r="G13" s="47">
        <v>48</v>
      </c>
      <c r="H13" s="48">
        <v>6</v>
      </c>
      <c r="I13" s="14"/>
      <c r="J13" s="14"/>
    </row>
    <row r="14" spans="1:10" ht="22.5" customHeight="1">
      <c r="A14" s="77"/>
      <c r="B14" s="240" t="s">
        <v>11</v>
      </c>
      <c r="C14" s="236"/>
      <c r="D14" s="72" t="s">
        <v>30</v>
      </c>
      <c r="E14" s="47">
        <f t="shared" si="3"/>
        <v>278</v>
      </c>
      <c r="F14" s="73">
        <v>140</v>
      </c>
      <c r="G14" s="73">
        <v>69</v>
      </c>
      <c r="H14" s="74">
        <v>69</v>
      </c>
      <c r="I14" s="21"/>
      <c r="J14" s="21"/>
    </row>
    <row r="15" spans="1:10" ht="22.5" customHeight="1">
      <c r="A15" s="77"/>
      <c r="B15" s="246"/>
      <c r="C15" s="238"/>
      <c r="D15" s="75" t="s">
        <v>31</v>
      </c>
      <c r="E15" s="47">
        <f t="shared" si="3"/>
        <v>1843</v>
      </c>
      <c r="F15" s="73">
        <v>1135</v>
      </c>
      <c r="G15" s="73">
        <v>387</v>
      </c>
      <c r="H15" s="74">
        <v>321</v>
      </c>
      <c r="I15" s="21"/>
      <c r="J15" s="21"/>
    </row>
    <row r="16" spans="1:10" ht="22.5" customHeight="1">
      <c r="A16" s="77"/>
      <c r="B16" s="240" t="s">
        <v>12</v>
      </c>
      <c r="C16" s="236"/>
      <c r="D16" s="76" t="s">
        <v>30</v>
      </c>
      <c r="E16" s="47">
        <f t="shared" si="3"/>
        <v>159</v>
      </c>
      <c r="F16" s="73">
        <v>83</v>
      </c>
      <c r="G16" s="73">
        <v>48</v>
      </c>
      <c r="H16" s="74">
        <v>28</v>
      </c>
      <c r="I16" s="21"/>
      <c r="J16" s="21"/>
    </row>
    <row r="17" spans="1:10" ht="22.5" customHeight="1">
      <c r="A17" s="78"/>
      <c r="B17" s="237"/>
      <c r="C17" s="241"/>
      <c r="D17" s="76" t="s">
        <v>31</v>
      </c>
      <c r="E17" s="47">
        <f t="shared" si="3"/>
        <v>2603</v>
      </c>
      <c r="F17" s="73">
        <v>1674</v>
      </c>
      <c r="G17" s="73">
        <v>751</v>
      </c>
      <c r="H17" s="48">
        <v>178</v>
      </c>
      <c r="I17" s="12"/>
      <c r="J17" s="12"/>
    </row>
    <row r="18" spans="1:10" ht="22.5" customHeight="1">
      <c r="A18" s="247" t="s">
        <v>170</v>
      </c>
      <c r="B18" s="248"/>
      <c r="C18" s="249"/>
      <c r="D18" s="72" t="s">
        <v>30</v>
      </c>
      <c r="E18" s="73">
        <f>E20+E22+E24+E26+E28+E30+E32+E34+E36+E38+E40+E42+E44</f>
        <v>1474</v>
      </c>
      <c r="F18" s="73">
        <f>F20+F22+F24+F26+F28+F30+F32+F34+F36+F38+F40+F42+F44</f>
        <v>712</v>
      </c>
      <c r="G18" s="73">
        <f>SUM(G20,G22,G24,G26,G28,G30,G32,G34,G36,G38,G40,G42,G44)</f>
        <v>349</v>
      </c>
      <c r="H18" s="74">
        <f>SUM(H20,H22,H24,H26,H28,H30,H32,H34,H36,H38,H40,H42,H44)</f>
        <v>413</v>
      </c>
      <c r="I18" s="12"/>
      <c r="J18" s="12"/>
    </row>
    <row r="19" spans="1:10" ht="22.5" customHeight="1">
      <c r="A19" s="250"/>
      <c r="B19" s="248"/>
      <c r="C19" s="249"/>
      <c r="D19" s="76" t="s">
        <v>31</v>
      </c>
      <c r="E19" s="73">
        <f>E21+E23+E25+E27+E29+E31+E33+E35+E37+E39+E41+E43+E45</f>
        <v>12515</v>
      </c>
      <c r="F19" s="73">
        <f>F21+F23+F25+F27+F29+F31+F33+F35+F37+F39+F41+F43+F45</f>
        <v>7348</v>
      </c>
      <c r="G19" s="73">
        <f>SUM(G21,G23,G25,G27,G29,G31,G33,G35,G37,G39,G41,G43,G45)</f>
        <v>2041</v>
      </c>
      <c r="H19" s="74">
        <f>SUM(H21,H23,H25,H27,H29,H31,H33,H35,H37,H39,H41,H43,H45)</f>
        <v>3126</v>
      </c>
      <c r="I19" s="12"/>
      <c r="J19" s="12"/>
    </row>
    <row r="20" spans="1:10" ht="22.5" customHeight="1">
      <c r="A20" s="77"/>
      <c r="B20" s="240" t="s">
        <v>80</v>
      </c>
      <c r="C20" s="236"/>
      <c r="D20" s="72" t="s">
        <v>30</v>
      </c>
      <c r="E20" s="73">
        <f>SUM(F20:H20)</f>
        <v>1</v>
      </c>
      <c r="F20" s="73">
        <v>1</v>
      </c>
      <c r="G20" s="80">
        <v>0</v>
      </c>
      <c r="H20" s="81">
        <v>0</v>
      </c>
      <c r="I20" s="12"/>
      <c r="J20" s="12"/>
    </row>
    <row r="21" spans="1:10" ht="22.5" customHeight="1">
      <c r="A21" s="77"/>
      <c r="B21" s="237" t="s">
        <v>0</v>
      </c>
      <c r="C21" s="241"/>
      <c r="D21" s="75" t="s">
        <v>31</v>
      </c>
      <c r="E21" s="73">
        <f aca="true" t="shared" si="4" ref="E21:E45">SUM(F21:H21)</f>
        <v>128</v>
      </c>
      <c r="F21" s="73">
        <v>128</v>
      </c>
      <c r="G21" s="80">
        <v>0</v>
      </c>
      <c r="H21" s="81">
        <v>0</v>
      </c>
      <c r="I21" s="21"/>
      <c r="J21" s="21"/>
    </row>
    <row r="22" spans="1:10" ht="22.5" customHeight="1">
      <c r="A22" s="77"/>
      <c r="B22" s="246" t="s">
        <v>14</v>
      </c>
      <c r="C22" s="238"/>
      <c r="D22" s="76" t="s">
        <v>30</v>
      </c>
      <c r="E22" s="73">
        <f t="shared" si="4"/>
        <v>4</v>
      </c>
      <c r="F22" s="73">
        <v>2</v>
      </c>
      <c r="G22" s="73">
        <v>2</v>
      </c>
      <c r="H22" s="81">
        <v>0</v>
      </c>
      <c r="I22" s="21"/>
      <c r="J22" s="21"/>
    </row>
    <row r="23" spans="1:10" ht="22.5" customHeight="1">
      <c r="A23" s="77"/>
      <c r="B23" s="246"/>
      <c r="C23" s="238"/>
      <c r="D23" s="76" t="s">
        <v>31</v>
      </c>
      <c r="E23" s="73">
        <f t="shared" si="4"/>
        <v>7</v>
      </c>
      <c r="F23" s="73">
        <v>3</v>
      </c>
      <c r="G23" s="73">
        <v>4</v>
      </c>
      <c r="H23" s="81">
        <v>0</v>
      </c>
      <c r="I23" s="21"/>
      <c r="J23" s="21"/>
    </row>
    <row r="24" spans="1:10" ht="22.5" customHeight="1">
      <c r="A24" s="77"/>
      <c r="B24" s="240" t="s">
        <v>54</v>
      </c>
      <c r="C24" s="236"/>
      <c r="D24" s="72" t="s">
        <v>30</v>
      </c>
      <c r="E24" s="73">
        <f t="shared" si="4"/>
        <v>44</v>
      </c>
      <c r="F24" s="47">
        <v>24</v>
      </c>
      <c r="G24" s="47">
        <v>6</v>
      </c>
      <c r="H24" s="74">
        <v>14</v>
      </c>
      <c r="I24" s="12"/>
      <c r="J24" s="12"/>
    </row>
    <row r="25" spans="1:10" ht="22.5" customHeight="1">
      <c r="A25" s="82"/>
      <c r="B25" s="237"/>
      <c r="C25" s="241"/>
      <c r="D25" s="76" t="s">
        <v>31</v>
      </c>
      <c r="E25" s="73">
        <f t="shared" si="4"/>
        <v>729</v>
      </c>
      <c r="F25" s="73">
        <v>556</v>
      </c>
      <c r="G25" s="73">
        <v>43</v>
      </c>
      <c r="H25" s="48">
        <v>130</v>
      </c>
      <c r="I25" s="21"/>
      <c r="J25" s="21"/>
    </row>
    <row r="26" spans="1:10" ht="22.5" customHeight="1">
      <c r="A26" s="77"/>
      <c r="B26" s="240" t="s">
        <v>63</v>
      </c>
      <c r="C26" s="236"/>
      <c r="D26" s="72" t="s">
        <v>30</v>
      </c>
      <c r="E26" s="73">
        <f t="shared" si="4"/>
        <v>478</v>
      </c>
      <c r="F26" s="73">
        <v>241</v>
      </c>
      <c r="G26" s="73">
        <v>111</v>
      </c>
      <c r="H26" s="48">
        <v>126</v>
      </c>
      <c r="I26" s="21"/>
      <c r="J26" s="21"/>
    </row>
    <row r="27" spans="1:10" ht="22.5" customHeight="1">
      <c r="A27" s="83"/>
      <c r="B27" s="237"/>
      <c r="C27" s="241"/>
      <c r="D27" s="75" t="s">
        <v>31</v>
      </c>
      <c r="E27" s="73">
        <f t="shared" si="4"/>
        <v>3237</v>
      </c>
      <c r="F27" s="47">
        <v>1796</v>
      </c>
      <c r="G27" s="47">
        <v>722</v>
      </c>
      <c r="H27" s="74">
        <v>719</v>
      </c>
      <c r="I27" s="20"/>
      <c r="J27" s="20"/>
    </row>
    <row r="28" spans="1:10" ht="22.5" customHeight="1">
      <c r="A28" s="84"/>
      <c r="B28" s="240" t="s">
        <v>64</v>
      </c>
      <c r="C28" s="236"/>
      <c r="D28" s="76" t="s">
        <v>30</v>
      </c>
      <c r="E28" s="73">
        <f t="shared" si="4"/>
        <v>13</v>
      </c>
      <c r="F28" s="47">
        <v>6</v>
      </c>
      <c r="G28" s="47">
        <v>4</v>
      </c>
      <c r="H28" s="48">
        <v>3</v>
      </c>
      <c r="I28" s="21"/>
      <c r="J28" s="21"/>
    </row>
    <row r="29" spans="1:8" ht="22.5" customHeight="1">
      <c r="A29" s="84"/>
      <c r="B29" s="237"/>
      <c r="C29" s="241"/>
      <c r="D29" s="76" t="s">
        <v>31</v>
      </c>
      <c r="E29" s="73">
        <f t="shared" si="4"/>
        <v>116</v>
      </c>
      <c r="F29" s="47">
        <v>68</v>
      </c>
      <c r="G29" s="47">
        <v>27</v>
      </c>
      <c r="H29" s="48">
        <v>21</v>
      </c>
    </row>
    <row r="30" spans="1:8" ht="22.5" customHeight="1">
      <c r="A30" s="84"/>
      <c r="B30" s="235" t="s">
        <v>67</v>
      </c>
      <c r="C30" s="242"/>
      <c r="D30" s="72" t="s">
        <v>30</v>
      </c>
      <c r="E30" s="73">
        <f t="shared" si="4"/>
        <v>47</v>
      </c>
      <c r="F30" s="47">
        <v>22</v>
      </c>
      <c r="G30" s="47">
        <v>14</v>
      </c>
      <c r="H30" s="48">
        <v>11</v>
      </c>
    </row>
    <row r="31" spans="1:8" ht="22.5" customHeight="1">
      <c r="A31" s="84"/>
      <c r="B31" s="243"/>
      <c r="C31" s="244"/>
      <c r="D31" s="76" t="s">
        <v>31</v>
      </c>
      <c r="E31" s="73">
        <f t="shared" si="4"/>
        <v>194</v>
      </c>
      <c r="F31" s="47">
        <v>105</v>
      </c>
      <c r="G31" s="47">
        <v>55</v>
      </c>
      <c r="H31" s="48">
        <v>34</v>
      </c>
    </row>
    <row r="32" spans="1:8" ht="22.5" customHeight="1">
      <c r="A32" s="84"/>
      <c r="B32" s="235" t="s">
        <v>68</v>
      </c>
      <c r="C32" s="242"/>
      <c r="D32" s="72" t="s">
        <v>30</v>
      </c>
      <c r="E32" s="73">
        <f t="shared" si="4"/>
        <v>53</v>
      </c>
      <c r="F32" s="47">
        <v>29</v>
      </c>
      <c r="G32" s="47">
        <v>12</v>
      </c>
      <c r="H32" s="48">
        <v>12</v>
      </c>
    </row>
    <row r="33" spans="1:8" ht="22.5" customHeight="1">
      <c r="A33" s="84"/>
      <c r="B33" s="243"/>
      <c r="C33" s="244"/>
      <c r="D33" s="76" t="s">
        <v>31</v>
      </c>
      <c r="E33" s="73">
        <f t="shared" si="4"/>
        <v>1492</v>
      </c>
      <c r="F33" s="47">
        <v>1435</v>
      </c>
      <c r="G33" s="47">
        <v>30</v>
      </c>
      <c r="H33" s="48">
        <v>27</v>
      </c>
    </row>
    <row r="34" spans="1:8" ht="22.5" customHeight="1">
      <c r="A34" s="84"/>
      <c r="B34" s="235" t="s">
        <v>69</v>
      </c>
      <c r="C34" s="242"/>
      <c r="D34" s="72" t="s">
        <v>30</v>
      </c>
      <c r="E34" s="73">
        <f t="shared" si="4"/>
        <v>241</v>
      </c>
      <c r="F34" s="47">
        <v>119</v>
      </c>
      <c r="G34" s="47">
        <v>55</v>
      </c>
      <c r="H34" s="48">
        <v>67</v>
      </c>
    </row>
    <row r="35" spans="1:8" ht="22.5" customHeight="1">
      <c r="A35" s="84"/>
      <c r="B35" s="243"/>
      <c r="C35" s="244"/>
      <c r="D35" s="76" t="s">
        <v>31</v>
      </c>
      <c r="E35" s="73">
        <f t="shared" si="4"/>
        <v>1495</v>
      </c>
      <c r="F35" s="47">
        <v>826</v>
      </c>
      <c r="G35" s="47">
        <v>208</v>
      </c>
      <c r="H35" s="48">
        <v>461</v>
      </c>
    </row>
    <row r="36" spans="1:8" ht="22.5" customHeight="1">
      <c r="A36" s="84"/>
      <c r="B36" s="235" t="s">
        <v>149</v>
      </c>
      <c r="C36" s="242"/>
      <c r="D36" s="72" t="s">
        <v>30</v>
      </c>
      <c r="E36" s="73">
        <f t="shared" si="4"/>
        <v>214</v>
      </c>
      <c r="F36" s="47">
        <v>93</v>
      </c>
      <c r="G36" s="47">
        <v>54</v>
      </c>
      <c r="H36" s="48">
        <v>67</v>
      </c>
    </row>
    <row r="37" spans="1:8" ht="22.5" customHeight="1">
      <c r="A37" s="84"/>
      <c r="B37" s="243"/>
      <c r="C37" s="244"/>
      <c r="D37" s="76" t="s">
        <v>31</v>
      </c>
      <c r="E37" s="73">
        <f t="shared" si="4"/>
        <v>1177</v>
      </c>
      <c r="F37" s="47">
        <v>295</v>
      </c>
      <c r="G37" s="47">
        <v>96</v>
      </c>
      <c r="H37" s="48">
        <v>786</v>
      </c>
    </row>
    <row r="38" spans="1:8" ht="22.5" customHeight="1">
      <c r="A38" s="84"/>
      <c r="B38" s="240" t="s">
        <v>40</v>
      </c>
      <c r="C38" s="236"/>
      <c r="D38" s="76" t="s">
        <v>30</v>
      </c>
      <c r="E38" s="73">
        <f t="shared" si="4"/>
        <v>45</v>
      </c>
      <c r="F38" s="73">
        <v>23</v>
      </c>
      <c r="G38" s="73">
        <v>6</v>
      </c>
      <c r="H38" s="48">
        <v>16</v>
      </c>
    </row>
    <row r="39" spans="1:8" ht="22.5" customHeight="1">
      <c r="A39" s="84"/>
      <c r="B39" s="237"/>
      <c r="C39" s="241"/>
      <c r="D39" s="76" t="s">
        <v>31</v>
      </c>
      <c r="E39" s="73">
        <f t="shared" si="4"/>
        <v>242</v>
      </c>
      <c r="F39" s="47">
        <v>98</v>
      </c>
      <c r="G39" s="47">
        <v>85</v>
      </c>
      <c r="H39" s="74">
        <v>59</v>
      </c>
    </row>
    <row r="40" spans="1:8" ht="22.5" customHeight="1">
      <c r="A40" s="84"/>
      <c r="B40" s="240" t="s">
        <v>55</v>
      </c>
      <c r="C40" s="236"/>
      <c r="D40" s="72" t="s">
        <v>30</v>
      </c>
      <c r="E40" s="73">
        <f t="shared" si="4"/>
        <v>156</v>
      </c>
      <c r="F40" s="47">
        <v>71</v>
      </c>
      <c r="G40" s="47">
        <v>41</v>
      </c>
      <c r="H40" s="74">
        <v>44</v>
      </c>
    </row>
    <row r="41" spans="1:8" ht="22.5" customHeight="1">
      <c r="A41" s="84"/>
      <c r="B41" s="237"/>
      <c r="C41" s="241"/>
      <c r="D41" s="72" t="s">
        <v>31</v>
      </c>
      <c r="E41" s="73">
        <f t="shared" si="4"/>
        <v>2194</v>
      </c>
      <c r="F41" s="47">
        <v>1037</v>
      </c>
      <c r="G41" s="47">
        <v>482</v>
      </c>
      <c r="H41" s="74">
        <v>675</v>
      </c>
    </row>
    <row r="42" spans="1:8" ht="22.5" customHeight="1">
      <c r="A42" s="84"/>
      <c r="B42" s="240" t="s">
        <v>19</v>
      </c>
      <c r="C42" s="236"/>
      <c r="D42" s="76" t="s">
        <v>30</v>
      </c>
      <c r="E42" s="73">
        <f t="shared" si="4"/>
        <v>24</v>
      </c>
      <c r="F42" s="47">
        <v>7</v>
      </c>
      <c r="G42" s="47">
        <v>6</v>
      </c>
      <c r="H42" s="48">
        <v>11</v>
      </c>
    </row>
    <row r="43" spans="1:8" ht="22.5" customHeight="1">
      <c r="A43" s="84"/>
      <c r="B43" s="246"/>
      <c r="C43" s="238"/>
      <c r="D43" s="75" t="s">
        <v>31</v>
      </c>
      <c r="E43" s="73">
        <f t="shared" si="4"/>
        <v>300</v>
      </c>
      <c r="F43" s="47">
        <v>186</v>
      </c>
      <c r="G43" s="47">
        <v>31</v>
      </c>
      <c r="H43" s="48">
        <v>83</v>
      </c>
    </row>
    <row r="44" spans="1:8" ht="22.5" customHeight="1">
      <c r="A44" s="84"/>
      <c r="B44" s="235" t="s">
        <v>41</v>
      </c>
      <c r="C44" s="236"/>
      <c r="D44" s="76" t="s">
        <v>30</v>
      </c>
      <c r="E44" s="73">
        <f t="shared" si="4"/>
        <v>154</v>
      </c>
      <c r="F44" s="47">
        <v>74</v>
      </c>
      <c r="G44" s="47">
        <v>38</v>
      </c>
      <c r="H44" s="48">
        <v>42</v>
      </c>
    </row>
    <row r="45" spans="1:8" ht="22.5" customHeight="1">
      <c r="A45" s="84"/>
      <c r="B45" s="237"/>
      <c r="C45" s="238"/>
      <c r="D45" s="75" t="s">
        <v>31</v>
      </c>
      <c r="E45" s="73">
        <f t="shared" si="4"/>
        <v>1204</v>
      </c>
      <c r="F45" s="85">
        <v>815</v>
      </c>
      <c r="G45" s="85">
        <v>258</v>
      </c>
      <c r="H45" s="86">
        <v>131</v>
      </c>
    </row>
    <row r="46" spans="1:8" ht="13.5" customHeight="1">
      <c r="A46" s="239" t="s">
        <v>76</v>
      </c>
      <c r="B46" s="239"/>
      <c r="C46" s="239"/>
      <c r="D46" s="239"/>
      <c r="E46" s="239"/>
      <c r="F46" s="245" t="s">
        <v>73</v>
      </c>
      <c r="G46" s="245"/>
      <c r="H46" s="245"/>
    </row>
    <row r="47" ht="12" customHeight="1"/>
    <row r="48" ht="19.5" customHeight="1"/>
    <row r="49" ht="19.5" customHeight="1"/>
    <row r="50" ht="19.5" customHeight="1"/>
    <row r="51" ht="3.75" customHeight="1"/>
  </sheetData>
  <sheetProtection/>
  <mergeCells count="24">
    <mergeCell ref="B24:C25"/>
    <mergeCell ref="A4:C5"/>
    <mergeCell ref="A6:C7"/>
    <mergeCell ref="B8:C9"/>
    <mergeCell ref="A10:C11"/>
    <mergeCell ref="B12:C13"/>
    <mergeCell ref="B14:C15"/>
    <mergeCell ref="F46:H46"/>
    <mergeCell ref="B36:C37"/>
    <mergeCell ref="B38:C39"/>
    <mergeCell ref="B40:C41"/>
    <mergeCell ref="B42:C43"/>
    <mergeCell ref="B16:C17"/>
    <mergeCell ref="A18:C19"/>
    <mergeCell ref="B20:C20"/>
    <mergeCell ref="B21:C21"/>
    <mergeCell ref="B22:C23"/>
    <mergeCell ref="B44:C45"/>
    <mergeCell ref="A46:E46"/>
    <mergeCell ref="B26:C27"/>
    <mergeCell ref="B28:C29"/>
    <mergeCell ref="B30:C31"/>
    <mergeCell ref="B32:C33"/>
    <mergeCell ref="B34:C35"/>
  </mergeCells>
  <printOptions/>
  <pageMargins left="0.7874015748031497" right="0.3937007874015748" top="1.1811023622047245" bottom="0.984251968503937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J71"/>
  <sheetViews>
    <sheetView view="pageBreakPreview" zoomScaleSheetLayoutView="100" workbookViewId="0" topLeftCell="A58">
      <selection activeCell="E37" sqref="E37"/>
    </sheetView>
  </sheetViews>
  <sheetFormatPr defaultColWidth="8.00390625" defaultRowHeight="13.5"/>
  <cols>
    <col min="1" max="1" width="3.125" style="7" customWidth="1"/>
    <col min="2" max="2" width="17.50390625" style="7" customWidth="1"/>
    <col min="3" max="7" width="12.875" style="7" customWidth="1"/>
    <col min="8" max="8" width="12.875" style="15" customWidth="1"/>
    <col min="9" max="10" width="13.875" style="7" customWidth="1"/>
    <col min="11" max="11" width="3.50390625" style="7" customWidth="1"/>
    <col min="12" max="16384" width="8.00390625" style="7" customWidth="1"/>
  </cols>
  <sheetData>
    <row r="1" ht="22.5" customHeight="1"/>
    <row r="2" spans="2:10" s="4" customFormat="1" ht="15" customHeight="1">
      <c r="B2" s="110" t="s">
        <v>164</v>
      </c>
      <c r="C2" s="110"/>
      <c r="D2" s="110"/>
      <c r="E2" s="110"/>
      <c r="F2" s="110"/>
      <c r="G2" s="110"/>
      <c r="H2" s="111"/>
      <c r="I2" s="110"/>
      <c r="J2" s="110"/>
    </row>
    <row r="3" spans="2:10" s="5" customFormat="1" ht="15" customHeight="1">
      <c r="B3" s="261" t="s">
        <v>22</v>
      </c>
      <c r="C3" s="115" t="s">
        <v>20</v>
      </c>
      <c r="D3" s="116"/>
      <c r="E3" s="117"/>
      <c r="F3" s="118" t="s">
        <v>172</v>
      </c>
      <c r="G3" s="119"/>
      <c r="H3" s="120"/>
      <c r="I3" s="257" t="s">
        <v>229</v>
      </c>
      <c r="J3" s="258"/>
    </row>
    <row r="4" spans="2:10" s="5" customFormat="1" ht="15" customHeight="1">
      <c r="B4" s="262"/>
      <c r="C4" s="253" t="s">
        <v>77</v>
      </c>
      <c r="D4" s="253" t="s">
        <v>141</v>
      </c>
      <c r="E4" s="253" t="s">
        <v>180</v>
      </c>
      <c r="F4" s="253" t="s">
        <v>181</v>
      </c>
      <c r="G4" s="255" t="s">
        <v>142</v>
      </c>
      <c r="H4" s="255" t="s">
        <v>180</v>
      </c>
      <c r="I4" s="259"/>
      <c r="J4" s="260"/>
    </row>
    <row r="5" spans="2:10" s="5" customFormat="1" ht="15" customHeight="1">
      <c r="B5" s="263"/>
      <c r="C5" s="254"/>
      <c r="D5" s="254"/>
      <c r="E5" s="254"/>
      <c r="F5" s="254"/>
      <c r="G5" s="256"/>
      <c r="H5" s="256"/>
      <c r="I5" s="121" t="s">
        <v>21</v>
      </c>
      <c r="J5" s="122" t="s">
        <v>70</v>
      </c>
    </row>
    <row r="6" spans="2:10" s="5" customFormat="1" ht="30" customHeight="1">
      <c r="B6" s="123" t="s">
        <v>95</v>
      </c>
      <c r="C6" s="124">
        <v>200113</v>
      </c>
      <c r="D6" s="125">
        <v>188740</v>
      </c>
      <c r="E6" s="127">
        <v>187530</v>
      </c>
      <c r="F6" s="126">
        <v>2281323</v>
      </c>
      <c r="G6" s="127">
        <v>2114259</v>
      </c>
      <c r="H6" s="127">
        <v>2332923</v>
      </c>
      <c r="I6" s="128" t="s">
        <v>284</v>
      </c>
      <c r="J6" s="129" t="s">
        <v>230</v>
      </c>
    </row>
    <row r="7" spans="2:10" s="5" customFormat="1" ht="17.25" customHeight="1">
      <c r="B7" s="123" t="s">
        <v>96</v>
      </c>
      <c r="C7" s="126">
        <v>30647</v>
      </c>
      <c r="D7" s="127">
        <v>29326</v>
      </c>
      <c r="E7" s="127">
        <v>28344</v>
      </c>
      <c r="F7" s="126">
        <v>432258</v>
      </c>
      <c r="G7" s="127">
        <v>406378</v>
      </c>
      <c r="H7" s="127">
        <v>449403</v>
      </c>
      <c r="I7" s="128" t="s">
        <v>182</v>
      </c>
      <c r="J7" s="129" t="s">
        <v>231</v>
      </c>
    </row>
    <row r="8" spans="2:10" s="5" customFormat="1" ht="17.25" customHeight="1">
      <c r="B8" s="123" t="s">
        <v>97</v>
      </c>
      <c r="C8" s="126">
        <v>4021</v>
      </c>
      <c r="D8" s="127">
        <v>3672</v>
      </c>
      <c r="E8" s="127">
        <v>3181</v>
      </c>
      <c r="F8" s="126">
        <v>29271</v>
      </c>
      <c r="G8" s="127">
        <v>25969</v>
      </c>
      <c r="H8" s="127">
        <v>25446</v>
      </c>
      <c r="I8" s="128" t="s">
        <v>183</v>
      </c>
      <c r="J8" s="129" t="s">
        <v>232</v>
      </c>
    </row>
    <row r="9" spans="2:10" s="5" customFormat="1" ht="17.25" customHeight="1">
      <c r="B9" s="123" t="s">
        <v>98</v>
      </c>
      <c r="C9" s="126">
        <v>12673</v>
      </c>
      <c r="D9" s="127">
        <v>11783</v>
      </c>
      <c r="E9" s="127">
        <v>11798</v>
      </c>
      <c r="F9" s="126">
        <v>125615</v>
      </c>
      <c r="G9" s="127">
        <v>116785</v>
      </c>
      <c r="H9" s="127">
        <v>132138</v>
      </c>
      <c r="I9" s="130">
        <v>205.4</v>
      </c>
      <c r="J9" s="129" t="s">
        <v>233</v>
      </c>
    </row>
    <row r="10" spans="2:10" s="5" customFormat="1" ht="17.25" customHeight="1">
      <c r="B10" s="123" t="s">
        <v>99</v>
      </c>
      <c r="C10" s="126">
        <v>16541</v>
      </c>
      <c r="D10" s="127">
        <v>15603</v>
      </c>
      <c r="E10" s="127">
        <v>15608</v>
      </c>
      <c r="F10" s="126">
        <v>204210</v>
      </c>
      <c r="G10" s="127">
        <v>189232</v>
      </c>
      <c r="H10" s="127">
        <v>209983</v>
      </c>
      <c r="I10" s="128" t="s">
        <v>184</v>
      </c>
      <c r="J10" s="129" t="s">
        <v>234</v>
      </c>
    </row>
    <row r="11" spans="2:10" s="5" customFormat="1" ht="17.25" customHeight="1">
      <c r="B11" s="123" t="s">
        <v>100</v>
      </c>
      <c r="C11" s="126">
        <v>3025</v>
      </c>
      <c r="D11" s="127">
        <v>2776</v>
      </c>
      <c r="E11" s="127">
        <v>2495</v>
      </c>
      <c r="F11" s="126">
        <v>22770</v>
      </c>
      <c r="G11" s="127">
        <v>19351</v>
      </c>
      <c r="H11" s="127">
        <v>20779</v>
      </c>
      <c r="I11" s="128" t="s">
        <v>185</v>
      </c>
      <c r="J11" s="129" t="s">
        <v>235</v>
      </c>
    </row>
    <row r="12" spans="2:10" s="5" customFormat="1" ht="17.25" customHeight="1">
      <c r="B12" s="123" t="s">
        <v>85</v>
      </c>
      <c r="C12" s="126">
        <v>5183</v>
      </c>
      <c r="D12" s="127">
        <v>5251</v>
      </c>
      <c r="E12" s="127">
        <v>5333</v>
      </c>
      <c r="F12" s="126">
        <v>53885</v>
      </c>
      <c r="G12" s="127">
        <v>51054</v>
      </c>
      <c r="H12" s="127">
        <v>58307</v>
      </c>
      <c r="I12" s="128" t="s">
        <v>186</v>
      </c>
      <c r="J12" s="129" t="s">
        <v>236</v>
      </c>
    </row>
    <row r="13" spans="2:10" s="5" customFormat="1" ht="17.25" customHeight="1">
      <c r="B13" s="123" t="s">
        <v>101</v>
      </c>
      <c r="C13" s="126">
        <v>13594</v>
      </c>
      <c r="D13" s="127">
        <v>12698</v>
      </c>
      <c r="E13" s="127">
        <v>13178</v>
      </c>
      <c r="F13" s="126">
        <v>137700</v>
      </c>
      <c r="G13" s="127">
        <v>126858</v>
      </c>
      <c r="H13" s="127">
        <v>141743</v>
      </c>
      <c r="I13" s="128" t="s">
        <v>187</v>
      </c>
      <c r="J13" s="129" t="s">
        <v>237</v>
      </c>
    </row>
    <row r="14" spans="2:10" s="5" customFormat="1" ht="17.25" customHeight="1">
      <c r="B14" s="123" t="s">
        <v>102</v>
      </c>
      <c r="C14" s="126">
        <v>5078</v>
      </c>
      <c r="D14" s="127">
        <v>4804</v>
      </c>
      <c r="E14" s="127">
        <v>4810</v>
      </c>
      <c r="F14" s="126">
        <v>59028</v>
      </c>
      <c r="G14" s="127">
        <v>54393</v>
      </c>
      <c r="H14" s="127">
        <v>58465</v>
      </c>
      <c r="I14" s="128" t="s">
        <v>285</v>
      </c>
      <c r="J14" s="129" t="s">
        <v>238</v>
      </c>
    </row>
    <row r="15" spans="2:10" s="5" customFormat="1" ht="17.25" customHeight="1">
      <c r="B15" s="123" t="s">
        <v>103</v>
      </c>
      <c r="C15" s="126">
        <v>3482</v>
      </c>
      <c r="D15" s="127">
        <v>3303</v>
      </c>
      <c r="E15" s="127">
        <v>3329</v>
      </c>
      <c r="F15" s="126">
        <v>36291</v>
      </c>
      <c r="G15" s="127">
        <v>33661</v>
      </c>
      <c r="H15" s="127">
        <v>35012</v>
      </c>
      <c r="I15" s="128" t="s">
        <v>188</v>
      </c>
      <c r="J15" s="129" t="s">
        <v>239</v>
      </c>
    </row>
    <row r="16" spans="2:10" s="5" customFormat="1" ht="17.25" customHeight="1">
      <c r="B16" s="123" t="s">
        <v>104</v>
      </c>
      <c r="C16" s="126">
        <v>5534</v>
      </c>
      <c r="D16" s="127">
        <v>5350</v>
      </c>
      <c r="E16" s="127">
        <v>5406</v>
      </c>
      <c r="F16" s="126">
        <v>92721</v>
      </c>
      <c r="G16" s="127">
        <v>87039</v>
      </c>
      <c r="H16" s="127">
        <v>95844</v>
      </c>
      <c r="I16" s="128" t="s">
        <v>189</v>
      </c>
      <c r="J16" s="131">
        <v>448.2</v>
      </c>
    </row>
    <row r="17" spans="2:10" s="5" customFormat="1" ht="17.25" customHeight="1">
      <c r="B17" s="123" t="s">
        <v>105</v>
      </c>
      <c r="C17" s="126">
        <v>4677</v>
      </c>
      <c r="D17" s="127">
        <v>4381</v>
      </c>
      <c r="E17" s="127">
        <v>4549</v>
      </c>
      <c r="F17" s="126">
        <v>53723</v>
      </c>
      <c r="G17" s="127">
        <v>49722</v>
      </c>
      <c r="H17" s="127">
        <v>55558</v>
      </c>
      <c r="I17" s="128" t="s">
        <v>190</v>
      </c>
      <c r="J17" s="129" t="s">
        <v>240</v>
      </c>
    </row>
    <row r="18" spans="2:10" s="5" customFormat="1" ht="17.25" customHeight="1">
      <c r="B18" s="123" t="s">
        <v>106</v>
      </c>
      <c r="C18" s="126">
        <v>2469</v>
      </c>
      <c r="D18" s="127">
        <v>2322</v>
      </c>
      <c r="E18" s="127">
        <v>2327</v>
      </c>
      <c r="F18" s="126">
        <v>25692</v>
      </c>
      <c r="G18" s="127">
        <v>23783</v>
      </c>
      <c r="H18" s="127">
        <v>25695</v>
      </c>
      <c r="I18" s="128" t="s">
        <v>191</v>
      </c>
      <c r="J18" s="129" t="s">
        <v>241</v>
      </c>
    </row>
    <row r="19" spans="2:10" s="5" customFormat="1" ht="17.25" customHeight="1">
      <c r="B19" s="123" t="s">
        <v>107</v>
      </c>
      <c r="C19" s="126">
        <v>3339</v>
      </c>
      <c r="D19" s="127">
        <v>3116</v>
      </c>
      <c r="E19" s="127">
        <v>2955</v>
      </c>
      <c r="F19" s="126">
        <v>27417</v>
      </c>
      <c r="G19" s="127">
        <v>25071</v>
      </c>
      <c r="H19" s="127">
        <v>26759</v>
      </c>
      <c r="I19" s="128" t="s">
        <v>185</v>
      </c>
      <c r="J19" s="129" t="s">
        <v>242</v>
      </c>
    </row>
    <row r="20" spans="2:10" s="5" customFormat="1" ht="17.25" customHeight="1">
      <c r="B20" s="123" t="s">
        <v>84</v>
      </c>
      <c r="C20" s="126">
        <v>4270</v>
      </c>
      <c r="D20" s="127">
        <v>3969</v>
      </c>
      <c r="E20" s="127">
        <v>4061</v>
      </c>
      <c r="F20" s="126">
        <v>55440</v>
      </c>
      <c r="G20" s="127">
        <v>52925</v>
      </c>
      <c r="H20" s="127">
        <v>60950</v>
      </c>
      <c r="I20" s="128" t="s">
        <v>192</v>
      </c>
      <c r="J20" s="129" t="s">
        <v>243</v>
      </c>
    </row>
    <row r="21" spans="2:10" s="5" customFormat="1" ht="17.25" customHeight="1">
      <c r="B21" s="123" t="s">
        <v>108</v>
      </c>
      <c r="C21" s="126">
        <v>12351</v>
      </c>
      <c r="D21" s="127">
        <v>12017</v>
      </c>
      <c r="E21" s="127">
        <v>12253</v>
      </c>
      <c r="F21" s="126">
        <v>150671</v>
      </c>
      <c r="G21" s="127">
        <v>144210</v>
      </c>
      <c r="H21" s="127">
        <v>159363</v>
      </c>
      <c r="I21" s="130">
        <v>106.8</v>
      </c>
      <c r="J21" s="129" t="s">
        <v>244</v>
      </c>
    </row>
    <row r="22" spans="2:10" s="5" customFormat="1" ht="17.25" customHeight="1">
      <c r="B22" s="123" t="s">
        <v>109</v>
      </c>
      <c r="C22" s="126">
        <v>1243</v>
      </c>
      <c r="D22" s="127">
        <v>1123</v>
      </c>
      <c r="E22" s="127">
        <v>1041</v>
      </c>
      <c r="F22" s="126">
        <v>7246</v>
      </c>
      <c r="G22" s="127">
        <v>6437</v>
      </c>
      <c r="H22" s="127">
        <v>6764</v>
      </c>
      <c r="I22" s="130">
        <v>11.1</v>
      </c>
      <c r="J22" s="129" t="s">
        <v>245</v>
      </c>
    </row>
    <row r="23" spans="2:10" s="5" customFormat="1" ht="17.25" customHeight="1">
      <c r="B23" s="123" t="s">
        <v>110</v>
      </c>
      <c r="C23" s="126">
        <v>9091</v>
      </c>
      <c r="D23" s="127">
        <v>8658</v>
      </c>
      <c r="E23" s="127">
        <v>8555</v>
      </c>
      <c r="F23" s="126">
        <v>116656</v>
      </c>
      <c r="G23" s="127">
        <v>105391</v>
      </c>
      <c r="H23" s="127">
        <v>113386</v>
      </c>
      <c r="I23" s="128" t="s">
        <v>193</v>
      </c>
      <c r="J23" s="129" t="s">
        <v>246</v>
      </c>
    </row>
    <row r="24" spans="2:10" s="5" customFormat="1" ht="17.25" customHeight="1">
      <c r="B24" s="123" t="s">
        <v>111</v>
      </c>
      <c r="C24" s="126">
        <v>4068</v>
      </c>
      <c r="D24" s="127">
        <v>3936</v>
      </c>
      <c r="E24" s="127">
        <v>4321</v>
      </c>
      <c r="F24" s="126">
        <v>40038</v>
      </c>
      <c r="G24" s="127">
        <v>37600</v>
      </c>
      <c r="H24" s="127">
        <v>47541</v>
      </c>
      <c r="I24" s="128" t="s">
        <v>194</v>
      </c>
      <c r="J24" s="129" t="s">
        <v>247</v>
      </c>
    </row>
    <row r="25" spans="2:10" s="5" customFormat="1" ht="17.25" customHeight="1">
      <c r="B25" s="123" t="s">
        <v>86</v>
      </c>
      <c r="C25" s="126">
        <v>5429</v>
      </c>
      <c r="D25" s="127">
        <v>5118</v>
      </c>
      <c r="E25" s="127">
        <v>4870</v>
      </c>
      <c r="F25" s="126">
        <v>64227</v>
      </c>
      <c r="G25" s="127">
        <v>60168</v>
      </c>
      <c r="H25" s="127">
        <v>63428</v>
      </c>
      <c r="I25" s="128" t="s">
        <v>195</v>
      </c>
      <c r="J25" s="129" t="s">
        <v>248</v>
      </c>
    </row>
    <row r="26" spans="2:10" s="5" customFormat="1" ht="17.25" customHeight="1">
      <c r="B26" s="123" t="s">
        <v>87</v>
      </c>
      <c r="C26" s="126">
        <v>3235</v>
      </c>
      <c r="D26" s="127">
        <v>2972</v>
      </c>
      <c r="E26" s="127">
        <v>2894</v>
      </c>
      <c r="F26" s="126">
        <v>31307</v>
      </c>
      <c r="G26" s="127">
        <v>27787</v>
      </c>
      <c r="H26" s="127">
        <v>29954</v>
      </c>
      <c r="I26" s="128" t="s">
        <v>196</v>
      </c>
      <c r="J26" s="131">
        <v>694.2</v>
      </c>
    </row>
    <row r="27" spans="2:10" s="5" customFormat="1" ht="17.25" customHeight="1">
      <c r="B27" s="123" t="s">
        <v>112</v>
      </c>
      <c r="C27" s="126">
        <v>2058</v>
      </c>
      <c r="D27" s="127">
        <v>1900</v>
      </c>
      <c r="E27" s="127">
        <v>1825</v>
      </c>
      <c r="F27" s="126">
        <v>17236</v>
      </c>
      <c r="G27" s="127">
        <v>16185</v>
      </c>
      <c r="H27" s="127">
        <v>17311</v>
      </c>
      <c r="I27" s="128" t="s">
        <v>197</v>
      </c>
      <c r="J27" s="129" t="s">
        <v>249</v>
      </c>
    </row>
    <row r="28" spans="2:10" s="5" customFormat="1" ht="17.25" customHeight="1">
      <c r="B28" s="123" t="s">
        <v>88</v>
      </c>
      <c r="C28" s="126">
        <v>3142</v>
      </c>
      <c r="D28" s="127">
        <v>2994</v>
      </c>
      <c r="E28" s="127">
        <v>2747</v>
      </c>
      <c r="F28" s="126">
        <v>28554</v>
      </c>
      <c r="G28" s="127">
        <v>26478</v>
      </c>
      <c r="H28" s="127">
        <v>29543</v>
      </c>
      <c r="I28" s="128" t="s">
        <v>198</v>
      </c>
      <c r="J28" s="129" t="s">
        <v>250</v>
      </c>
    </row>
    <row r="29" spans="2:10" s="5" customFormat="1" ht="17.25" customHeight="1">
      <c r="B29" s="123" t="s">
        <v>113</v>
      </c>
      <c r="C29" s="126">
        <v>3480</v>
      </c>
      <c r="D29" s="127">
        <v>3287</v>
      </c>
      <c r="E29" s="127">
        <v>3163</v>
      </c>
      <c r="F29" s="126">
        <v>41256</v>
      </c>
      <c r="G29" s="127">
        <v>37439</v>
      </c>
      <c r="H29" s="127">
        <v>39263</v>
      </c>
      <c r="I29" s="128" t="s">
        <v>199</v>
      </c>
      <c r="J29" s="129" t="s">
        <v>251</v>
      </c>
    </row>
    <row r="30" spans="2:10" s="5" customFormat="1" ht="17.25" customHeight="1">
      <c r="B30" s="123" t="s">
        <v>114</v>
      </c>
      <c r="C30" s="126">
        <v>2067</v>
      </c>
      <c r="D30" s="127">
        <v>1937</v>
      </c>
      <c r="E30" s="127">
        <v>1775</v>
      </c>
      <c r="F30" s="126">
        <v>18557</v>
      </c>
      <c r="G30" s="127">
        <v>17197</v>
      </c>
      <c r="H30" s="127">
        <v>17630</v>
      </c>
      <c r="I30" s="128" t="s">
        <v>200</v>
      </c>
      <c r="J30" s="129" t="s">
        <v>252</v>
      </c>
    </row>
    <row r="31" spans="2:10" s="5" customFormat="1" ht="17.25" customHeight="1">
      <c r="B31" s="123" t="s">
        <v>115</v>
      </c>
      <c r="C31" s="126">
        <v>4467</v>
      </c>
      <c r="D31" s="127">
        <v>4208</v>
      </c>
      <c r="E31" s="127">
        <v>4410</v>
      </c>
      <c r="F31" s="126">
        <v>92437</v>
      </c>
      <c r="G31" s="127">
        <v>86286</v>
      </c>
      <c r="H31" s="127">
        <v>88412</v>
      </c>
      <c r="I31" s="128" t="s">
        <v>201</v>
      </c>
      <c r="J31" s="129" t="s">
        <v>253</v>
      </c>
    </row>
    <row r="32" spans="2:10" s="5" customFormat="1" ht="17.25" customHeight="1">
      <c r="B32" s="123" t="s">
        <v>90</v>
      </c>
      <c r="C32" s="126">
        <v>2496</v>
      </c>
      <c r="D32" s="127">
        <v>2307</v>
      </c>
      <c r="E32" s="127">
        <v>2412</v>
      </c>
      <c r="F32" s="126">
        <v>24596</v>
      </c>
      <c r="G32" s="127">
        <v>22166</v>
      </c>
      <c r="H32" s="127">
        <v>24936</v>
      </c>
      <c r="I32" s="128" t="s">
        <v>202</v>
      </c>
      <c r="J32" s="129" t="s">
        <v>254</v>
      </c>
    </row>
    <row r="33" spans="2:10" s="5" customFormat="1" ht="17.25" customHeight="1">
      <c r="B33" s="123" t="s">
        <v>89</v>
      </c>
      <c r="C33" s="126">
        <v>2032</v>
      </c>
      <c r="D33" s="127">
        <v>1912</v>
      </c>
      <c r="E33" s="127">
        <v>2009</v>
      </c>
      <c r="F33" s="126">
        <v>25292</v>
      </c>
      <c r="G33" s="127">
        <v>25023</v>
      </c>
      <c r="H33" s="127">
        <v>27869</v>
      </c>
      <c r="I33" s="128" t="s">
        <v>203</v>
      </c>
      <c r="J33" s="129" t="s">
        <v>255</v>
      </c>
    </row>
    <row r="34" spans="2:10" s="5" customFormat="1" ht="17.25" customHeight="1">
      <c r="B34" s="123" t="s">
        <v>116</v>
      </c>
      <c r="C34" s="126">
        <v>2534</v>
      </c>
      <c r="D34" s="127">
        <v>2370</v>
      </c>
      <c r="E34" s="127">
        <v>2411</v>
      </c>
      <c r="F34" s="126">
        <v>21248</v>
      </c>
      <c r="G34" s="127">
        <v>19426</v>
      </c>
      <c r="H34" s="127">
        <v>22210</v>
      </c>
      <c r="I34" s="128" t="s">
        <v>204</v>
      </c>
      <c r="J34" s="129" t="s">
        <v>256</v>
      </c>
    </row>
    <row r="35" spans="2:10" s="5" customFormat="1" ht="17.25" customHeight="1">
      <c r="B35" s="123" t="s">
        <v>117</v>
      </c>
      <c r="C35" s="126">
        <v>2462</v>
      </c>
      <c r="D35" s="127">
        <v>2246</v>
      </c>
      <c r="E35" s="127">
        <v>2536</v>
      </c>
      <c r="F35" s="126">
        <v>32268</v>
      </c>
      <c r="G35" s="127">
        <v>29749</v>
      </c>
      <c r="H35" s="127">
        <v>37407</v>
      </c>
      <c r="I35" s="130">
        <v>20.5</v>
      </c>
      <c r="J35" s="129" t="s">
        <v>232</v>
      </c>
    </row>
    <row r="36" spans="2:10" s="5" customFormat="1" ht="17.25" customHeight="1">
      <c r="B36" s="123" t="s">
        <v>118</v>
      </c>
      <c r="C36" s="126">
        <v>1652</v>
      </c>
      <c r="D36" s="127">
        <v>1602</v>
      </c>
      <c r="E36" s="127">
        <v>1749</v>
      </c>
      <c r="F36" s="126">
        <v>19117</v>
      </c>
      <c r="G36" s="127">
        <v>18514</v>
      </c>
      <c r="H36" s="127">
        <v>21466</v>
      </c>
      <c r="I36" s="128" t="s">
        <v>205</v>
      </c>
      <c r="J36" s="129" t="s">
        <v>257</v>
      </c>
    </row>
    <row r="37" spans="2:10" s="5" customFormat="1" ht="17.25" customHeight="1">
      <c r="B37" s="123" t="s">
        <v>119</v>
      </c>
      <c r="C37" s="126">
        <v>1679</v>
      </c>
      <c r="D37" s="127">
        <v>1562</v>
      </c>
      <c r="E37" s="127">
        <v>1577</v>
      </c>
      <c r="F37" s="126">
        <v>16892</v>
      </c>
      <c r="G37" s="127">
        <v>15873</v>
      </c>
      <c r="H37" s="127">
        <v>18250</v>
      </c>
      <c r="I37" s="128" t="s">
        <v>206</v>
      </c>
      <c r="J37" s="129" t="s">
        <v>258</v>
      </c>
    </row>
    <row r="38" spans="2:10" s="5" customFormat="1" ht="17.25" customHeight="1">
      <c r="B38" s="123" t="s">
        <v>91</v>
      </c>
      <c r="C38" s="126">
        <v>2318</v>
      </c>
      <c r="D38" s="127">
        <v>2094</v>
      </c>
      <c r="E38" s="127">
        <v>1888</v>
      </c>
      <c r="F38" s="126">
        <v>13678</v>
      </c>
      <c r="G38" s="127">
        <v>11314</v>
      </c>
      <c r="H38" s="127">
        <v>12073</v>
      </c>
      <c r="I38" s="128" t="s">
        <v>207</v>
      </c>
      <c r="J38" s="129" t="s">
        <v>259</v>
      </c>
    </row>
    <row r="39" spans="2:10" s="5" customFormat="1" ht="17.25" customHeight="1">
      <c r="B39" s="123" t="s">
        <v>120</v>
      </c>
      <c r="C39" s="126">
        <v>1838</v>
      </c>
      <c r="D39" s="127">
        <v>1620</v>
      </c>
      <c r="E39" s="127">
        <v>1596</v>
      </c>
      <c r="F39" s="126">
        <v>14729</v>
      </c>
      <c r="G39" s="127">
        <v>12205</v>
      </c>
      <c r="H39" s="127">
        <v>13384</v>
      </c>
      <c r="I39" s="128" t="s">
        <v>208</v>
      </c>
      <c r="J39" s="129" t="s">
        <v>260</v>
      </c>
    </row>
    <row r="40" spans="2:10" s="5" customFormat="1" ht="17.25" customHeight="1">
      <c r="B40" s="123" t="s">
        <v>121</v>
      </c>
      <c r="C40" s="126">
        <v>3785</v>
      </c>
      <c r="D40" s="127">
        <v>3503</v>
      </c>
      <c r="E40" s="127">
        <v>3291</v>
      </c>
      <c r="F40" s="126">
        <v>28617</v>
      </c>
      <c r="G40" s="127">
        <v>25904</v>
      </c>
      <c r="H40" s="127">
        <v>27784</v>
      </c>
      <c r="I40" s="128" t="s">
        <v>209</v>
      </c>
      <c r="J40" s="129" t="s">
        <v>261</v>
      </c>
    </row>
    <row r="41" spans="2:10" s="5" customFormat="1" ht="17.25" customHeight="1">
      <c r="B41" s="123" t="s">
        <v>122</v>
      </c>
      <c r="C41" s="126">
        <v>1919</v>
      </c>
      <c r="D41" s="127">
        <v>1772</v>
      </c>
      <c r="E41" s="127">
        <v>1707</v>
      </c>
      <c r="F41" s="126">
        <v>17409</v>
      </c>
      <c r="G41" s="127">
        <v>15332</v>
      </c>
      <c r="H41" s="127">
        <v>16788</v>
      </c>
      <c r="I41" s="128" t="s">
        <v>210</v>
      </c>
      <c r="J41" s="129" t="s">
        <v>262</v>
      </c>
    </row>
    <row r="42" spans="2:10" s="5" customFormat="1" ht="17.25" customHeight="1">
      <c r="B42" s="123" t="s">
        <v>123</v>
      </c>
      <c r="C42" s="126">
        <v>1800</v>
      </c>
      <c r="D42" s="127">
        <v>1634</v>
      </c>
      <c r="E42" s="127">
        <v>1547</v>
      </c>
      <c r="F42" s="126">
        <v>13658</v>
      </c>
      <c r="G42" s="127">
        <v>11127</v>
      </c>
      <c r="H42" s="127">
        <v>11900</v>
      </c>
      <c r="I42" s="128" t="s">
        <v>211</v>
      </c>
      <c r="J42" s="129" t="s">
        <v>263</v>
      </c>
    </row>
    <row r="43" spans="2:10" s="5" customFormat="1" ht="17.25" customHeight="1">
      <c r="B43" s="123" t="s">
        <v>72</v>
      </c>
      <c r="C43" s="132">
        <v>1393</v>
      </c>
      <c r="D43" s="127">
        <v>1291</v>
      </c>
      <c r="E43" s="127">
        <v>1338</v>
      </c>
      <c r="F43" s="132">
        <v>9833</v>
      </c>
      <c r="G43" s="127">
        <v>8691</v>
      </c>
      <c r="H43" s="127">
        <v>10790</v>
      </c>
      <c r="I43" s="128" t="s">
        <v>212</v>
      </c>
      <c r="J43" s="129" t="s">
        <v>264</v>
      </c>
    </row>
    <row r="44" spans="2:10" s="5" customFormat="1" ht="17.25" customHeight="1">
      <c r="B44" s="133" t="s">
        <v>42</v>
      </c>
      <c r="C44" s="134">
        <v>1230</v>
      </c>
      <c r="D44" s="127">
        <v>1182</v>
      </c>
      <c r="E44" s="127">
        <v>1256</v>
      </c>
      <c r="F44" s="134">
        <v>12726</v>
      </c>
      <c r="G44" s="127">
        <v>10785</v>
      </c>
      <c r="H44" s="127">
        <v>13519</v>
      </c>
      <c r="I44" s="128" t="s">
        <v>213</v>
      </c>
      <c r="J44" s="129" t="s">
        <v>265</v>
      </c>
    </row>
    <row r="45" spans="2:10" s="5" customFormat="1" ht="17.25" customHeight="1">
      <c r="B45" s="135" t="s">
        <v>92</v>
      </c>
      <c r="C45" s="126">
        <v>708</v>
      </c>
      <c r="D45" s="127">
        <v>709</v>
      </c>
      <c r="E45" s="127">
        <v>775</v>
      </c>
      <c r="F45" s="126">
        <v>6618</v>
      </c>
      <c r="G45" s="127">
        <v>6189</v>
      </c>
      <c r="H45" s="127">
        <v>8246</v>
      </c>
      <c r="I45" s="128" t="s">
        <v>214</v>
      </c>
      <c r="J45" s="129" t="s">
        <v>266</v>
      </c>
    </row>
    <row r="46" spans="2:10" s="5" customFormat="1" ht="17.25" customHeight="1">
      <c r="B46" s="135" t="s">
        <v>124</v>
      </c>
      <c r="C46" s="126">
        <v>522</v>
      </c>
      <c r="D46" s="127">
        <v>473</v>
      </c>
      <c r="E46" s="127">
        <v>481</v>
      </c>
      <c r="F46" s="126">
        <v>6108</v>
      </c>
      <c r="G46" s="127">
        <v>4596</v>
      </c>
      <c r="H46" s="127">
        <v>5273</v>
      </c>
      <c r="I46" s="128" t="s">
        <v>215</v>
      </c>
      <c r="J46" s="129" t="s">
        <v>267</v>
      </c>
    </row>
    <row r="47" spans="2:10" s="5" customFormat="1" ht="17.25" customHeight="1">
      <c r="B47" s="133" t="s">
        <v>128</v>
      </c>
      <c r="C47" s="134">
        <v>1712</v>
      </c>
      <c r="D47" s="127">
        <v>1574</v>
      </c>
      <c r="E47" s="127">
        <v>1494</v>
      </c>
      <c r="F47" s="134">
        <v>14079</v>
      </c>
      <c r="G47" s="127">
        <v>12501</v>
      </c>
      <c r="H47" s="127">
        <v>13746</v>
      </c>
      <c r="I47" s="128" t="s">
        <v>216</v>
      </c>
      <c r="J47" s="131">
        <v>98.9</v>
      </c>
    </row>
    <row r="48" spans="2:10" s="5" customFormat="1" ht="17.25" customHeight="1">
      <c r="B48" s="135" t="s">
        <v>125</v>
      </c>
      <c r="C48" s="126">
        <v>253</v>
      </c>
      <c r="D48" s="127">
        <v>216</v>
      </c>
      <c r="E48" s="127">
        <v>221</v>
      </c>
      <c r="F48" s="126">
        <v>2367</v>
      </c>
      <c r="G48" s="127">
        <v>1918</v>
      </c>
      <c r="H48" s="127">
        <v>2168</v>
      </c>
      <c r="I48" s="130">
        <v>11.1</v>
      </c>
      <c r="J48" s="129" t="s">
        <v>268</v>
      </c>
    </row>
    <row r="49" spans="2:10" s="5" customFormat="1" ht="17.25" customHeight="1">
      <c r="B49" s="135" t="s">
        <v>126</v>
      </c>
      <c r="C49" s="126">
        <v>868</v>
      </c>
      <c r="D49" s="127">
        <v>820</v>
      </c>
      <c r="E49" s="127">
        <v>762</v>
      </c>
      <c r="F49" s="126">
        <v>7625</v>
      </c>
      <c r="G49" s="127">
        <v>7032</v>
      </c>
      <c r="H49" s="127">
        <v>7508</v>
      </c>
      <c r="I49" s="128" t="s">
        <v>217</v>
      </c>
      <c r="J49" s="129" t="s">
        <v>269</v>
      </c>
    </row>
    <row r="50" spans="2:10" s="5" customFormat="1" ht="17.25" customHeight="1">
      <c r="B50" s="135" t="s">
        <v>127</v>
      </c>
      <c r="C50" s="126">
        <v>591</v>
      </c>
      <c r="D50" s="127">
        <v>538</v>
      </c>
      <c r="E50" s="127">
        <v>511</v>
      </c>
      <c r="F50" s="126">
        <v>4087</v>
      </c>
      <c r="G50" s="127">
        <v>3551</v>
      </c>
      <c r="H50" s="127">
        <v>4070</v>
      </c>
      <c r="I50" s="128" t="s">
        <v>218</v>
      </c>
      <c r="J50" s="129" t="s">
        <v>270</v>
      </c>
    </row>
    <row r="51" spans="2:10" s="5" customFormat="1" ht="17.25" customHeight="1">
      <c r="B51" s="133" t="s">
        <v>129</v>
      </c>
      <c r="C51" s="134">
        <v>2302</v>
      </c>
      <c r="D51" s="127">
        <v>2106</v>
      </c>
      <c r="E51" s="127">
        <v>2034</v>
      </c>
      <c r="F51" s="134">
        <v>22513</v>
      </c>
      <c r="G51" s="127">
        <v>20489</v>
      </c>
      <c r="H51" s="127">
        <v>21491</v>
      </c>
      <c r="I51" s="128" t="s">
        <v>219</v>
      </c>
      <c r="J51" s="129" t="s">
        <v>271</v>
      </c>
    </row>
    <row r="52" spans="2:10" s="5" customFormat="1" ht="17.25" customHeight="1">
      <c r="B52" s="135" t="s">
        <v>34</v>
      </c>
      <c r="C52" s="136" t="s">
        <v>71</v>
      </c>
      <c r="D52" s="136" t="s">
        <v>71</v>
      </c>
      <c r="E52" s="136" t="s">
        <v>71</v>
      </c>
      <c r="F52" s="126" t="s">
        <v>81</v>
      </c>
      <c r="G52" s="137" t="s">
        <v>81</v>
      </c>
      <c r="H52" s="137" t="s">
        <v>81</v>
      </c>
      <c r="I52" s="138" t="s">
        <v>71</v>
      </c>
      <c r="J52" s="129" t="s">
        <v>71</v>
      </c>
    </row>
    <row r="53" spans="2:10" s="5" customFormat="1" ht="17.25" customHeight="1">
      <c r="B53" s="135" t="s">
        <v>35</v>
      </c>
      <c r="C53" s="126">
        <v>755</v>
      </c>
      <c r="D53" s="127">
        <v>688</v>
      </c>
      <c r="E53" s="127">
        <v>641</v>
      </c>
      <c r="F53" s="126">
        <v>5376</v>
      </c>
      <c r="G53" s="127">
        <v>4687</v>
      </c>
      <c r="H53" s="127">
        <v>5222</v>
      </c>
      <c r="I53" s="128" t="s">
        <v>220</v>
      </c>
      <c r="J53" s="129" t="s">
        <v>272</v>
      </c>
    </row>
    <row r="54" spans="2:10" s="5" customFormat="1" ht="17.25" customHeight="1">
      <c r="B54" s="135" t="s">
        <v>130</v>
      </c>
      <c r="C54" s="126">
        <v>489</v>
      </c>
      <c r="D54" s="127">
        <v>471</v>
      </c>
      <c r="E54" s="127">
        <v>504</v>
      </c>
      <c r="F54" s="126">
        <v>9336</v>
      </c>
      <c r="G54" s="127">
        <v>8693</v>
      </c>
      <c r="H54" s="127">
        <v>8621</v>
      </c>
      <c r="I54" s="128" t="s">
        <v>221</v>
      </c>
      <c r="J54" s="131">
        <v>199.4</v>
      </c>
    </row>
    <row r="55" spans="2:10" s="5" customFormat="1" ht="17.25" customHeight="1">
      <c r="B55" s="135" t="s">
        <v>93</v>
      </c>
      <c r="C55" s="126">
        <v>1058</v>
      </c>
      <c r="D55" s="127">
        <v>947</v>
      </c>
      <c r="E55" s="127">
        <v>889</v>
      </c>
      <c r="F55" s="126">
        <v>7801</v>
      </c>
      <c r="G55" s="127">
        <v>7109</v>
      </c>
      <c r="H55" s="127">
        <v>7648</v>
      </c>
      <c r="I55" s="128" t="s">
        <v>222</v>
      </c>
      <c r="J55" s="129" t="s">
        <v>273</v>
      </c>
    </row>
    <row r="56" spans="2:10" s="5" customFormat="1" ht="17.25" customHeight="1">
      <c r="B56" s="133" t="s">
        <v>131</v>
      </c>
      <c r="C56" s="134">
        <v>2367</v>
      </c>
      <c r="D56" s="127">
        <v>2160</v>
      </c>
      <c r="E56" s="127">
        <v>2196</v>
      </c>
      <c r="F56" s="134">
        <v>20992</v>
      </c>
      <c r="G56" s="127">
        <v>19492</v>
      </c>
      <c r="H56" s="127">
        <v>21664</v>
      </c>
      <c r="I56" s="128" t="s">
        <v>223</v>
      </c>
      <c r="J56" s="129" t="s">
        <v>274</v>
      </c>
    </row>
    <row r="57" spans="2:10" s="5" customFormat="1" ht="17.25" customHeight="1">
      <c r="B57" s="135" t="s">
        <v>132</v>
      </c>
      <c r="C57" s="126">
        <v>546</v>
      </c>
      <c r="D57" s="127">
        <v>509</v>
      </c>
      <c r="E57" s="127">
        <v>519</v>
      </c>
      <c r="F57" s="126">
        <v>3507</v>
      </c>
      <c r="G57" s="127">
        <v>3031</v>
      </c>
      <c r="H57" s="127">
        <v>3819</v>
      </c>
      <c r="I57" s="128" t="s">
        <v>224</v>
      </c>
      <c r="J57" s="131">
        <v>166.1</v>
      </c>
    </row>
    <row r="58" spans="2:10" s="5" customFormat="1" ht="17.25" customHeight="1">
      <c r="B58" s="135" t="s">
        <v>133</v>
      </c>
      <c r="C58" s="126">
        <v>238</v>
      </c>
      <c r="D58" s="127">
        <v>208</v>
      </c>
      <c r="E58" s="127">
        <v>240</v>
      </c>
      <c r="F58" s="126">
        <v>2051</v>
      </c>
      <c r="G58" s="127">
        <v>1694</v>
      </c>
      <c r="H58" s="127">
        <v>2290</v>
      </c>
      <c r="I58" s="130">
        <v>6.7</v>
      </c>
      <c r="J58" s="129" t="s">
        <v>275</v>
      </c>
    </row>
    <row r="59" spans="2:10" s="5" customFormat="1" ht="17.25" customHeight="1">
      <c r="B59" s="135" t="s">
        <v>134</v>
      </c>
      <c r="C59" s="126">
        <v>469</v>
      </c>
      <c r="D59" s="127">
        <v>434</v>
      </c>
      <c r="E59" s="127">
        <v>421</v>
      </c>
      <c r="F59" s="126">
        <v>4597</v>
      </c>
      <c r="G59" s="127">
        <v>4351</v>
      </c>
      <c r="H59" s="127">
        <v>4365</v>
      </c>
      <c r="I59" s="128" t="s">
        <v>225</v>
      </c>
      <c r="J59" s="129" t="s">
        <v>276</v>
      </c>
    </row>
    <row r="60" spans="2:10" s="5" customFormat="1" ht="17.25" customHeight="1">
      <c r="B60" s="135" t="s">
        <v>135</v>
      </c>
      <c r="C60" s="126">
        <v>468</v>
      </c>
      <c r="D60" s="127">
        <v>433</v>
      </c>
      <c r="E60" s="127">
        <v>393</v>
      </c>
      <c r="F60" s="126">
        <v>3332</v>
      </c>
      <c r="G60" s="127">
        <v>3166</v>
      </c>
      <c r="H60" s="127">
        <v>3119</v>
      </c>
      <c r="I60" s="128" t="s">
        <v>226</v>
      </c>
      <c r="J60" s="129" t="s">
        <v>277</v>
      </c>
    </row>
    <row r="61" spans="2:10" s="5" customFormat="1" ht="17.25" customHeight="1">
      <c r="B61" s="135" t="s">
        <v>136</v>
      </c>
      <c r="C61" s="126">
        <v>286</v>
      </c>
      <c r="D61" s="127">
        <v>258</v>
      </c>
      <c r="E61" s="127">
        <v>286</v>
      </c>
      <c r="F61" s="126">
        <v>3717</v>
      </c>
      <c r="G61" s="127">
        <v>3629</v>
      </c>
      <c r="H61" s="127">
        <v>4524</v>
      </c>
      <c r="I61" s="128" t="s">
        <v>227</v>
      </c>
      <c r="J61" s="131">
        <v>96</v>
      </c>
    </row>
    <row r="62" spans="2:10" s="5" customFormat="1" ht="17.25" customHeight="1">
      <c r="B62" s="135" t="s">
        <v>137</v>
      </c>
      <c r="C62" s="126">
        <v>360</v>
      </c>
      <c r="D62" s="127">
        <v>318</v>
      </c>
      <c r="E62" s="127">
        <v>337</v>
      </c>
      <c r="F62" s="126">
        <v>3788</v>
      </c>
      <c r="G62" s="127">
        <v>3621</v>
      </c>
      <c r="H62" s="127">
        <v>3547</v>
      </c>
      <c r="I62" s="130">
        <v>5.1</v>
      </c>
      <c r="J62" s="129" t="s">
        <v>278</v>
      </c>
    </row>
    <row r="63" spans="2:10" s="5" customFormat="1" ht="17.25" customHeight="1">
      <c r="B63" s="133" t="s">
        <v>138</v>
      </c>
      <c r="C63" s="134">
        <v>1020</v>
      </c>
      <c r="D63" s="127">
        <v>919</v>
      </c>
      <c r="E63" s="127">
        <v>889</v>
      </c>
      <c r="F63" s="134">
        <v>7055</v>
      </c>
      <c r="G63" s="127">
        <v>6115</v>
      </c>
      <c r="H63" s="127">
        <v>6534</v>
      </c>
      <c r="I63" s="130">
        <v>5.7</v>
      </c>
      <c r="J63" s="129" t="s">
        <v>279</v>
      </c>
    </row>
    <row r="64" spans="2:10" s="5" customFormat="1" ht="17.25" customHeight="1">
      <c r="B64" s="135" t="s">
        <v>94</v>
      </c>
      <c r="C64" s="126">
        <v>582</v>
      </c>
      <c r="D64" s="127">
        <v>523</v>
      </c>
      <c r="E64" s="127">
        <v>542</v>
      </c>
      <c r="F64" s="126">
        <v>4872</v>
      </c>
      <c r="G64" s="127">
        <v>4145</v>
      </c>
      <c r="H64" s="127">
        <v>4642</v>
      </c>
      <c r="I64" s="128" t="s">
        <v>228</v>
      </c>
      <c r="J64" s="129" t="s">
        <v>280</v>
      </c>
    </row>
    <row r="65" spans="2:10" s="5" customFormat="1" ht="17.25" customHeight="1">
      <c r="B65" s="135" t="s">
        <v>139</v>
      </c>
      <c r="C65" s="126">
        <v>438</v>
      </c>
      <c r="D65" s="127">
        <v>396</v>
      </c>
      <c r="E65" s="127">
        <v>347</v>
      </c>
      <c r="F65" s="126">
        <v>2183</v>
      </c>
      <c r="G65" s="127">
        <v>1970</v>
      </c>
      <c r="H65" s="127">
        <v>1892</v>
      </c>
      <c r="I65" s="130">
        <v>14</v>
      </c>
      <c r="J65" s="129" t="s">
        <v>281</v>
      </c>
    </row>
    <row r="66" spans="2:10" s="5" customFormat="1" ht="17.25" customHeight="1">
      <c r="B66" s="135" t="s">
        <v>43</v>
      </c>
      <c r="C66" s="126">
        <v>410</v>
      </c>
      <c r="D66" s="127">
        <v>382</v>
      </c>
      <c r="E66" s="127">
        <v>372</v>
      </c>
      <c r="F66" s="126">
        <v>2415</v>
      </c>
      <c r="G66" s="127">
        <v>2154</v>
      </c>
      <c r="H66" s="127">
        <v>2435</v>
      </c>
      <c r="I66" s="128" t="s">
        <v>207</v>
      </c>
      <c r="J66" s="129" t="s">
        <v>282</v>
      </c>
    </row>
    <row r="67" spans="2:10" s="5" customFormat="1" ht="17.25" customHeight="1">
      <c r="B67" s="139" t="s">
        <v>140</v>
      </c>
      <c r="C67" s="140">
        <v>410</v>
      </c>
      <c r="D67" s="141">
        <v>382</v>
      </c>
      <c r="E67" s="141">
        <v>372</v>
      </c>
      <c r="F67" s="140">
        <v>2415</v>
      </c>
      <c r="G67" s="141">
        <v>2154</v>
      </c>
      <c r="H67" s="141">
        <v>2435</v>
      </c>
      <c r="I67" s="142" t="s">
        <v>207</v>
      </c>
      <c r="J67" s="143" t="s">
        <v>282</v>
      </c>
    </row>
    <row r="68" spans="2:10" s="6" customFormat="1" ht="15" customHeight="1">
      <c r="B68" s="112" t="s">
        <v>146</v>
      </c>
      <c r="C68" s="113"/>
      <c r="D68" s="113"/>
      <c r="E68" s="113"/>
      <c r="F68" s="113"/>
      <c r="G68" s="114"/>
      <c r="H68" s="264" t="s">
        <v>147</v>
      </c>
      <c r="I68" s="265"/>
      <c r="J68" s="265"/>
    </row>
    <row r="69" spans="2:10" ht="15" customHeight="1">
      <c r="B69" s="112" t="s">
        <v>173</v>
      </c>
      <c r="C69" s="114"/>
      <c r="D69" s="114"/>
      <c r="E69" s="114"/>
      <c r="F69" s="114"/>
      <c r="G69" s="114"/>
      <c r="H69" s="252" t="s">
        <v>78</v>
      </c>
      <c r="I69" s="252"/>
      <c r="J69" s="252"/>
    </row>
    <row r="70" spans="2:10" ht="15" customHeight="1">
      <c r="B70" s="112" t="s">
        <v>174</v>
      </c>
      <c r="C70" s="114"/>
      <c r="D70" s="114"/>
      <c r="E70" s="114"/>
      <c r="F70" s="114"/>
      <c r="G70" s="114"/>
      <c r="H70" s="252" t="s">
        <v>148</v>
      </c>
      <c r="I70" s="252"/>
      <c r="J70" s="252"/>
    </row>
    <row r="71" spans="2:10" ht="15" customHeight="1">
      <c r="B71" s="114"/>
      <c r="C71" s="114"/>
      <c r="D71" s="114"/>
      <c r="E71" s="114"/>
      <c r="F71" s="114"/>
      <c r="G71" s="114"/>
      <c r="H71" s="252" t="s">
        <v>283</v>
      </c>
      <c r="I71" s="252"/>
      <c r="J71" s="252"/>
    </row>
    <row r="100" ht="7.5" customHeight="1"/>
    <row r="101" ht="7.5" customHeight="1"/>
    <row r="103" ht="11.25" customHeight="1"/>
    <row r="104" ht="17.25" customHeight="1"/>
    <row r="105" ht="7.5" customHeight="1"/>
    <row r="106" ht="17.25" customHeight="1"/>
    <row r="107" ht="7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7.5" customHeight="1"/>
    <row r="116" ht="7.5" customHeight="1"/>
    <row r="145" ht="7.5" customHeight="1"/>
    <row r="146" ht="7.5" customHeight="1"/>
  </sheetData>
  <sheetProtection/>
  <mergeCells count="12">
    <mergeCell ref="B3:B5"/>
    <mergeCell ref="H68:J68"/>
    <mergeCell ref="H71:J71"/>
    <mergeCell ref="C4:C5"/>
    <mergeCell ref="D4:D5"/>
    <mergeCell ref="F4:F5"/>
    <mergeCell ref="E4:E5"/>
    <mergeCell ref="H4:H5"/>
    <mergeCell ref="H69:J69"/>
    <mergeCell ref="H70:J70"/>
    <mergeCell ref="G4:G5"/>
    <mergeCell ref="I3:J4"/>
  </mergeCells>
  <printOptions/>
  <pageMargins left="1.0236220472440944" right="0.03937007874015748" top="0.9448818897637796" bottom="0.7480314960629921" header="0.31496062992125984" footer="0.31496062992125984"/>
  <pageSetup fitToHeight="1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網代和貴</dc:creator>
  <cp:keywords/>
  <dc:description/>
  <cp:lastModifiedBy>富津市</cp:lastModifiedBy>
  <cp:lastPrinted>2024-03-26T01:12:18Z</cp:lastPrinted>
  <dcterms:created xsi:type="dcterms:W3CDTF">2007-01-18T06:34:08Z</dcterms:created>
  <dcterms:modified xsi:type="dcterms:W3CDTF">2024-03-26T01:32:45Z</dcterms:modified>
  <cp:category/>
  <cp:version/>
  <cp:contentType/>
  <cp:contentStatus/>
</cp:coreProperties>
</file>